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我的文件夹\Desktop\2019年江门市农村自然资源奖补资金\"/>
    </mc:Choice>
  </mc:AlternateContent>
  <bookViews>
    <workbookView xWindow="0" yWindow="0" windowWidth="28800" windowHeight="12540"/>
  </bookViews>
  <sheets>
    <sheet name="附件1 (3)" sheetId="25" r:id="rId1"/>
  </sheets>
  <externalReferences>
    <externalReference r:id="rId2"/>
  </externalReferences>
  <definedNames>
    <definedName name="_xlnm._FilterDatabase" localSheetId="0" hidden="1">'附件1 (3)'!$A$1:$K$210</definedName>
    <definedName name="FF">[1]⑦财务!$AK$10:$AK$22</definedName>
    <definedName name="JJ">[1]⑧农民负担!$AX$10:$AX$22</definedName>
    <definedName name="_xlnm.Print_Titles" localSheetId="0">'附件1 (3)'!$4:$5</definedName>
  </definedNames>
  <calcPr calcId="152511" fullPrecision="0"/>
</workbook>
</file>

<file path=xl/calcChain.xml><?xml version="1.0" encoding="utf-8"?>
<calcChain xmlns="http://schemas.openxmlformats.org/spreadsheetml/2006/main">
  <c r="K6" i="25" l="1"/>
  <c r="I210" i="25"/>
  <c r="H210" i="25"/>
  <c r="G210" i="25"/>
  <c r="F209" i="25"/>
  <c r="J209" i="25" s="1"/>
  <c r="K209" i="25" s="1"/>
  <c r="J208" i="25"/>
  <c r="K208" i="25" s="1"/>
  <c r="F208" i="25"/>
  <c r="F207" i="25"/>
  <c r="J207" i="25" s="1"/>
  <c r="K207" i="25" s="1"/>
  <c r="F206" i="25"/>
  <c r="J206" i="25" s="1"/>
  <c r="K206" i="25" s="1"/>
  <c r="F205" i="25"/>
  <c r="J205" i="25" s="1"/>
  <c r="K205" i="25" s="1"/>
  <c r="J204" i="25"/>
  <c r="K204" i="25" s="1"/>
  <c r="F204" i="25"/>
  <c r="F203" i="25"/>
  <c r="J203" i="25" s="1"/>
  <c r="K203" i="25" s="1"/>
  <c r="F202" i="25"/>
  <c r="J202" i="25" s="1"/>
  <c r="K202" i="25" s="1"/>
  <c r="F201" i="25"/>
  <c r="J201" i="25" s="1"/>
  <c r="K201" i="25" s="1"/>
  <c r="J200" i="25"/>
  <c r="K200" i="25" s="1"/>
  <c r="F200" i="25"/>
  <c r="F199" i="25"/>
  <c r="J199" i="25" s="1"/>
  <c r="K199" i="25" s="1"/>
  <c r="F198" i="25"/>
  <c r="J198" i="25" s="1"/>
  <c r="K198" i="25" s="1"/>
  <c r="F197" i="25"/>
  <c r="J197" i="25" s="1"/>
  <c r="K197" i="25" s="1"/>
  <c r="J196" i="25"/>
  <c r="K196" i="25" s="1"/>
  <c r="F196" i="25"/>
  <c r="F195" i="25"/>
  <c r="J195" i="25" s="1"/>
  <c r="K195" i="25" s="1"/>
  <c r="F194" i="25"/>
  <c r="J194" i="25" s="1"/>
  <c r="I193" i="25"/>
  <c r="H193" i="25"/>
  <c r="G193" i="25"/>
  <c r="F192" i="25"/>
  <c r="J192" i="25" s="1"/>
  <c r="K192" i="25" s="1"/>
  <c r="F191" i="25"/>
  <c r="J191" i="25" s="1"/>
  <c r="K191" i="25" s="1"/>
  <c r="F190" i="25"/>
  <c r="J190" i="25" s="1"/>
  <c r="K190" i="25" s="1"/>
  <c r="J189" i="25"/>
  <c r="K189" i="25" s="1"/>
  <c r="F189" i="25"/>
  <c r="F188" i="25"/>
  <c r="J188" i="25" s="1"/>
  <c r="K188" i="25" s="1"/>
  <c r="F187" i="25"/>
  <c r="J187" i="25" s="1"/>
  <c r="K187" i="25" s="1"/>
  <c r="F186" i="25"/>
  <c r="J186" i="25" s="1"/>
  <c r="K186" i="25" s="1"/>
  <c r="J185" i="25"/>
  <c r="K185" i="25" s="1"/>
  <c r="F185" i="25"/>
  <c r="F184" i="25"/>
  <c r="J184" i="25" s="1"/>
  <c r="K184" i="25" s="1"/>
  <c r="F183" i="25"/>
  <c r="J183" i="25" s="1"/>
  <c r="K183" i="25" s="1"/>
  <c r="F182" i="25"/>
  <c r="J182" i="25" s="1"/>
  <c r="K182" i="25" s="1"/>
  <c r="J181" i="25"/>
  <c r="K181" i="25" s="1"/>
  <c r="F181" i="25"/>
  <c r="F180" i="25"/>
  <c r="J180" i="25" s="1"/>
  <c r="K180" i="25" s="1"/>
  <c r="F179" i="25"/>
  <c r="J179" i="25" s="1"/>
  <c r="I178" i="25"/>
  <c r="H178" i="25"/>
  <c r="G178" i="25"/>
  <c r="G6" i="25" s="1"/>
  <c r="F6" i="25" s="1"/>
  <c r="F177" i="25"/>
  <c r="J177" i="25" s="1"/>
  <c r="K177" i="25" s="1"/>
  <c r="F176" i="25"/>
  <c r="J176" i="25" s="1"/>
  <c r="K176" i="25" s="1"/>
  <c r="F175" i="25"/>
  <c r="J175" i="25" s="1"/>
  <c r="K175" i="25" s="1"/>
  <c r="J174" i="25"/>
  <c r="K174" i="25" s="1"/>
  <c r="F174" i="25"/>
  <c r="F173" i="25"/>
  <c r="J173" i="25" s="1"/>
  <c r="K173" i="25" s="1"/>
  <c r="F172" i="25"/>
  <c r="J172" i="25" s="1"/>
  <c r="K172" i="25" s="1"/>
  <c r="F171" i="25"/>
  <c r="J171" i="25" s="1"/>
  <c r="K171" i="25" s="1"/>
  <c r="J170" i="25"/>
  <c r="K170" i="25" s="1"/>
  <c r="F170" i="25"/>
  <c r="F169" i="25"/>
  <c r="J169" i="25" s="1"/>
  <c r="K169" i="25" s="1"/>
  <c r="F168" i="25"/>
  <c r="J168" i="25" s="1"/>
  <c r="K168" i="25" s="1"/>
  <c r="F167" i="25"/>
  <c r="F178" i="25" s="1"/>
  <c r="I166" i="25"/>
  <c r="H166" i="25"/>
  <c r="G166" i="25"/>
  <c r="F165" i="25"/>
  <c r="J165" i="25" s="1"/>
  <c r="K165" i="25" s="1"/>
  <c r="F164" i="25"/>
  <c r="J164" i="25" s="1"/>
  <c r="K164" i="25" s="1"/>
  <c r="J163" i="25"/>
  <c r="K163" i="25" s="1"/>
  <c r="F163" i="25"/>
  <c r="F162" i="25"/>
  <c r="J162" i="25" s="1"/>
  <c r="K162" i="25" s="1"/>
  <c r="F161" i="25"/>
  <c r="J161" i="25" s="1"/>
  <c r="K161" i="25" s="1"/>
  <c r="F160" i="25"/>
  <c r="J160" i="25" s="1"/>
  <c r="K160" i="25" s="1"/>
  <c r="J159" i="25"/>
  <c r="K159" i="25" s="1"/>
  <c r="F159" i="25"/>
  <c r="F158" i="25"/>
  <c r="J158" i="25" s="1"/>
  <c r="K158" i="25" s="1"/>
  <c r="F157" i="25"/>
  <c r="J157" i="25" s="1"/>
  <c r="K157" i="25" s="1"/>
  <c r="F156" i="25"/>
  <c r="J156" i="25" s="1"/>
  <c r="K156" i="25" s="1"/>
  <c r="J155" i="25"/>
  <c r="K155" i="25" s="1"/>
  <c r="F155" i="25"/>
  <c r="F154" i="25"/>
  <c r="J154" i="25" s="1"/>
  <c r="K154" i="25" s="1"/>
  <c r="F153" i="25"/>
  <c r="J153" i="25" s="1"/>
  <c r="K153" i="25" s="1"/>
  <c r="F152" i="25"/>
  <c r="J152" i="25" s="1"/>
  <c r="K152" i="25" s="1"/>
  <c r="J151" i="25"/>
  <c r="K151" i="25" s="1"/>
  <c r="F151" i="25"/>
  <c r="I150" i="25"/>
  <c r="H150" i="25"/>
  <c r="G150" i="25"/>
  <c r="K149" i="25"/>
  <c r="F149" i="25"/>
  <c r="J149" i="25" s="1"/>
  <c r="J148" i="25"/>
  <c r="K148" i="25" s="1"/>
  <c r="F148" i="25"/>
  <c r="F147" i="25"/>
  <c r="J147" i="25" s="1"/>
  <c r="K147" i="25" s="1"/>
  <c r="F146" i="25"/>
  <c r="J146" i="25" s="1"/>
  <c r="K146" i="25" s="1"/>
  <c r="F145" i="25"/>
  <c r="J145" i="25" s="1"/>
  <c r="K145" i="25" s="1"/>
  <c r="J144" i="25"/>
  <c r="K144" i="25" s="1"/>
  <c r="F144" i="25"/>
  <c r="F143" i="25"/>
  <c r="J143" i="25" s="1"/>
  <c r="K143" i="25" s="1"/>
  <c r="F142" i="25"/>
  <c r="J142" i="25" s="1"/>
  <c r="K142" i="25" s="1"/>
  <c r="K141" i="25"/>
  <c r="F141" i="25"/>
  <c r="J141" i="25" s="1"/>
  <c r="J140" i="25"/>
  <c r="K140" i="25" s="1"/>
  <c r="F140" i="25"/>
  <c r="F139" i="25"/>
  <c r="J139" i="25" s="1"/>
  <c r="K139" i="25" s="1"/>
  <c r="F138" i="25"/>
  <c r="J138" i="25" s="1"/>
  <c r="I137" i="25"/>
  <c r="H137" i="25"/>
  <c r="G137" i="25"/>
  <c r="F136" i="25"/>
  <c r="J136" i="25" s="1"/>
  <c r="K136" i="25" s="1"/>
  <c r="F135" i="25"/>
  <c r="J135" i="25" s="1"/>
  <c r="K135" i="25" s="1"/>
  <c r="K134" i="25"/>
  <c r="F134" i="25"/>
  <c r="J134" i="25" s="1"/>
  <c r="J133" i="25"/>
  <c r="K133" i="25" s="1"/>
  <c r="F133" i="25"/>
  <c r="F132" i="25"/>
  <c r="J132" i="25" s="1"/>
  <c r="K132" i="25" s="1"/>
  <c r="F131" i="25"/>
  <c r="J131" i="25" s="1"/>
  <c r="K131" i="25" s="1"/>
  <c r="F130" i="25"/>
  <c r="J130" i="25" s="1"/>
  <c r="K130" i="25" s="1"/>
  <c r="J129" i="25"/>
  <c r="K129" i="25" s="1"/>
  <c r="F129" i="25"/>
  <c r="F128" i="25"/>
  <c r="J128" i="25" s="1"/>
  <c r="K128" i="25" s="1"/>
  <c r="F127" i="25"/>
  <c r="J127" i="25" s="1"/>
  <c r="K127" i="25" s="1"/>
  <c r="K126" i="25"/>
  <c r="F126" i="25"/>
  <c r="J126" i="25" s="1"/>
  <c r="J125" i="25"/>
  <c r="K125" i="25" s="1"/>
  <c r="F125" i="25"/>
  <c r="F124" i="25"/>
  <c r="J124" i="25" s="1"/>
  <c r="K124" i="25" s="1"/>
  <c r="F123" i="25"/>
  <c r="J123" i="25" s="1"/>
  <c r="K123" i="25" s="1"/>
  <c r="F122" i="25"/>
  <c r="J122" i="25" s="1"/>
  <c r="K122" i="25" s="1"/>
  <c r="J121" i="25"/>
  <c r="K121" i="25" s="1"/>
  <c r="F121" i="25"/>
  <c r="F120" i="25"/>
  <c r="I119" i="25"/>
  <c r="H119" i="25"/>
  <c r="H6" i="25" s="1"/>
  <c r="G119" i="25"/>
  <c r="J118" i="25"/>
  <c r="K118" i="25" s="1"/>
  <c r="F118" i="25"/>
  <c r="F117" i="25"/>
  <c r="J117" i="25" s="1"/>
  <c r="K117" i="25" s="1"/>
  <c r="F116" i="25"/>
  <c r="J116" i="25" s="1"/>
  <c r="K116" i="25" s="1"/>
  <c r="F115" i="25"/>
  <c r="J115" i="25" s="1"/>
  <c r="K115" i="25" s="1"/>
  <c r="J114" i="25"/>
  <c r="K114" i="25" s="1"/>
  <c r="F114" i="25"/>
  <c r="F113" i="25"/>
  <c r="J113" i="25" s="1"/>
  <c r="K113" i="25" s="1"/>
  <c r="F112" i="25"/>
  <c r="J112" i="25" s="1"/>
  <c r="K112" i="25" s="1"/>
  <c r="K111" i="25"/>
  <c r="F111" i="25"/>
  <c r="J111" i="25" s="1"/>
  <c r="J110" i="25"/>
  <c r="K110" i="25" s="1"/>
  <c r="F110" i="25"/>
  <c r="F109" i="25"/>
  <c r="J109" i="25" s="1"/>
  <c r="K109" i="25" s="1"/>
  <c r="F108" i="25"/>
  <c r="J108" i="25" s="1"/>
  <c r="K108" i="25" s="1"/>
  <c r="F107" i="25"/>
  <c r="J107" i="25" s="1"/>
  <c r="K107" i="25" s="1"/>
  <c r="K106" i="25"/>
  <c r="J106" i="25"/>
  <c r="F106" i="25"/>
  <c r="F105" i="25"/>
  <c r="J105" i="25" s="1"/>
  <c r="K105" i="25" s="1"/>
  <c r="F104" i="25"/>
  <c r="J104" i="25" s="1"/>
  <c r="K104" i="25" s="1"/>
  <c r="F103" i="25"/>
  <c r="J103" i="25" s="1"/>
  <c r="K103" i="25" s="1"/>
  <c r="K102" i="25"/>
  <c r="J102" i="25"/>
  <c r="F102" i="25"/>
  <c r="F101" i="25"/>
  <c r="J101" i="25" s="1"/>
  <c r="K101" i="25" s="1"/>
  <c r="F100" i="25"/>
  <c r="J100" i="25" s="1"/>
  <c r="K100" i="25" s="1"/>
  <c r="F99" i="25"/>
  <c r="J99" i="25" s="1"/>
  <c r="K99" i="25" s="1"/>
  <c r="K98" i="25"/>
  <c r="J98" i="25"/>
  <c r="F98" i="25"/>
  <c r="F97" i="25"/>
  <c r="J97" i="25" s="1"/>
  <c r="K97" i="25" s="1"/>
  <c r="F96" i="25"/>
  <c r="J96" i="25" s="1"/>
  <c r="K96" i="25" s="1"/>
  <c r="F95" i="25"/>
  <c r="J95" i="25" s="1"/>
  <c r="K95" i="25" s="1"/>
  <c r="K94" i="25"/>
  <c r="J94" i="25"/>
  <c r="F94" i="25"/>
  <c r="F93" i="25"/>
  <c r="J93" i="25" s="1"/>
  <c r="K93" i="25" s="1"/>
  <c r="F92" i="25"/>
  <c r="J92" i="25" s="1"/>
  <c r="K92" i="25" s="1"/>
  <c r="F91" i="25"/>
  <c r="J91" i="25" s="1"/>
  <c r="K91" i="25" s="1"/>
  <c r="K90" i="25"/>
  <c r="J90" i="25"/>
  <c r="F90" i="25"/>
  <c r="F89" i="25"/>
  <c r="J89" i="25" s="1"/>
  <c r="K89" i="25" s="1"/>
  <c r="F88" i="25"/>
  <c r="J88" i="25" s="1"/>
  <c r="K88" i="25" s="1"/>
  <c r="F87" i="25"/>
  <c r="J87" i="25" s="1"/>
  <c r="K87" i="25" s="1"/>
  <c r="K86" i="25"/>
  <c r="J86" i="25"/>
  <c r="F86" i="25"/>
  <c r="F85" i="25"/>
  <c r="J85" i="25" s="1"/>
  <c r="K85" i="25" s="1"/>
  <c r="F84" i="25"/>
  <c r="J84" i="25" s="1"/>
  <c r="K84" i="25" s="1"/>
  <c r="F83" i="25"/>
  <c r="K82" i="25"/>
  <c r="J82" i="25"/>
  <c r="F82" i="25"/>
  <c r="I81" i="25"/>
  <c r="H81" i="25"/>
  <c r="G81" i="25"/>
  <c r="F80" i="25"/>
  <c r="J80" i="25" s="1"/>
  <c r="K80" i="25" s="1"/>
  <c r="J79" i="25"/>
  <c r="K79" i="25" s="1"/>
  <c r="F79" i="25"/>
  <c r="F78" i="25"/>
  <c r="J78" i="25" s="1"/>
  <c r="K78" i="25" s="1"/>
  <c r="F77" i="25"/>
  <c r="J77" i="25" s="1"/>
  <c r="K77" i="25" s="1"/>
  <c r="F76" i="25"/>
  <c r="J76" i="25" s="1"/>
  <c r="K76" i="25" s="1"/>
  <c r="J75" i="25"/>
  <c r="K75" i="25" s="1"/>
  <c r="F75" i="25"/>
  <c r="F74" i="25"/>
  <c r="J74" i="25" s="1"/>
  <c r="K74" i="25" s="1"/>
  <c r="F73" i="25"/>
  <c r="J73" i="25" s="1"/>
  <c r="K73" i="25" s="1"/>
  <c r="F72" i="25"/>
  <c r="J72" i="25" s="1"/>
  <c r="K72" i="25" s="1"/>
  <c r="J71" i="25"/>
  <c r="K71" i="25" s="1"/>
  <c r="F71" i="25"/>
  <c r="F70" i="25"/>
  <c r="J70" i="25" s="1"/>
  <c r="K70" i="25" s="1"/>
  <c r="F69" i="25"/>
  <c r="J69" i="25" s="1"/>
  <c r="K69" i="25" s="1"/>
  <c r="F68" i="25"/>
  <c r="J68" i="25" s="1"/>
  <c r="K68" i="25" s="1"/>
  <c r="J67" i="25"/>
  <c r="K67" i="25" s="1"/>
  <c r="F67" i="25"/>
  <c r="F66" i="25"/>
  <c r="J66" i="25" s="1"/>
  <c r="I65" i="25"/>
  <c r="H65" i="25"/>
  <c r="G65" i="25"/>
  <c r="K64" i="25"/>
  <c r="J64" i="25"/>
  <c r="F64" i="25"/>
  <c r="J63" i="25"/>
  <c r="K63" i="25" s="1"/>
  <c r="F63" i="25"/>
  <c r="F62" i="25"/>
  <c r="J62" i="25" s="1"/>
  <c r="K62" i="25" s="1"/>
  <c r="K61" i="25"/>
  <c r="F61" i="25"/>
  <c r="J61" i="25" s="1"/>
  <c r="J60" i="25"/>
  <c r="K60" i="25" s="1"/>
  <c r="F60" i="25"/>
  <c r="F59" i="25"/>
  <c r="J59" i="25" s="1"/>
  <c r="K59" i="25" s="1"/>
  <c r="J58" i="25"/>
  <c r="K58" i="25" s="1"/>
  <c r="F58" i="25"/>
  <c r="F57" i="25"/>
  <c r="J57" i="25" s="1"/>
  <c r="K57" i="25" s="1"/>
  <c r="K56" i="25"/>
  <c r="J56" i="25"/>
  <c r="F56" i="25"/>
  <c r="J55" i="25"/>
  <c r="K55" i="25" s="1"/>
  <c r="F55" i="25"/>
  <c r="F54" i="25"/>
  <c r="J54" i="25" s="1"/>
  <c r="K54" i="25" s="1"/>
  <c r="K53" i="25"/>
  <c r="F53" i="25"/>
  <c r="J53" i="25" s="1"/>
  <c r="J52" i="25"/>
  <c r="K52" i="25" s="1"/>
  <c r="F52" i="25"/>
  <c r="I51" i="25"/>
  <c r="H51" i="25"/>
  <c r="G51" i="25"/>
  <c r="F50" i="25"/>
  <c r="J50" i="25" s="1"/>
  <c r="K50" i="25" s="1"/>
  <c r="J49" i="25"/>
  <c r="K49" i="25" s="1"/>
  <c r="F49" i="25"/>
  <c r="F48" i="25"/>
  <c r="J48" i="25" s="1"/>
  <c r="K48" i="25" s="1"/>
  <c r="F47" i="25"/>
  <c r="J47" i="25" s="1"/>
  <c r="K47" i="25" s="1"/>
  <c r="F46" i="25"/>
  <c r="J46" i="25" s="1"/>
  <c r="K46" i="25" s="1"/>
  <c r="J45" i="25"/>
  <c r="K45" i="25" s="1"/>
  <c r="F45" i="25"/>
  <c r="F44" i="25"/>
  <c r="J44" i="25" s="1"/>
  <c r="K44" i="25" s="1"/>
  <c r="F43" i="25"/>
  <c r="J43" i="25" s="1"/>
  <c r="K43" i="25" s="1"/>
  <c r="F42" i="25"/>
  <c r="J42" i="25" s="1"/>
  <c r="K42" i="25" s="1"/>
  <c r="J41" i="25"/>
  <c r="K41" i="25" s="1"/>
  <c r="F41" i="25"/>
  <c r="F40" i="25"/>
  <c r="J40" i="25" s="1"/>
  <c r="K40" i="25" s="1"/>
  <c r="F39" i="25"/>
  <c r="J39" i="25" s="1"/>
  <c r="K39" i="25" s="1"/>
  <c r="F38" i="25"/>
  <c r="J38" i="25" s="1"/>
  <c r="K38" i="25" s="1"/>
  <c r="J37" i="25"/>
  <c r="F37" i="25"/>
  <c r="F51" i="25" s="1"/>
  <c r="I36" i="25"/>
  <c r="I6" i="25" s="1"/>
  <c r="H36" i="25"/>
  <c r="G36" i="25"/>
  <c r="F35" i="25"/>
  <c r="J35" i="25" s="1"/>
  <c r="K35" i="25" s="1"/>
  <c r="J34" i="25"/>
  <c r="K34" i="25" s="1"/>
  <c r="F34" i="25"/>
  <c r="F33" i="25"/>
  <c r="J33" i="25" s="1"/>
  <c r="K33" i="25" s="1"/>
  <c r="F32" i="25"/>
  <c r="J32" i="25" s="1"/>
  <c r="K32" i="25" s="1"/>
  <c r="F31" i="25"/>
  <c r="J31" i="25" s="1"/>
  <c r="K31" i="25" s="1"/>
  <c r="J30" i="25"/>
  <c r="K30" i="25" s="1"/>
  <c r="F30" i="25"/>
  <c r="F29" i="25"/>
  <c r="J29" i="25" s="1"/>
  <c r="K29" i="25" s="1"/>
  <c r="F28" i="25"/>
  <c r="J28" i="25" s="1"/>
  <c r="K28" i="25" s="1"/>
  <c r="F27" i="25"/>
  <c r="J27" i="25" s="1"/>
  <c r="K27" i="25" s="1"/>
  <c r="J26" i="25"/>
  <c r="K26" i="25" s="1"/>
  <c r="F26" i="25"/>
  <c r="F25" i="25"/>
  <c r="J25" i="25" s="1"/>
  <c r="K25" i="25" s="1"/>
  <c r="F24" i="25"/>
  <c r="J24" i="25" s="1"/>
  <c r="K24" i="25" s="1"/>
  <c r="F23" i="25"/>
  <c r="J23" i="25" s="1"/>
  <c r="K23" i="25" s="1"/>
  <c r="J22" i="25"/>
  <c r="K22" i="25" s="1"/>
  <c r="F22" i="25"/>
  <c r="F21" i="25"/>
  <c r="J21" i="25" s="1"/>
  <c r="K21" i="25" s="1"/>
  <c r="F20" i="25"/>
  <c r="J20" i="25" s="1"/>
  <c r="K20" i="25" s="1"/>
  <c r="F19" i="25"/>
  <c r="J19" i="25" s="1"/>
  <c r="K19" i="25" s="1"/>
  <c r="J18" i="25"/>
  <c r="K18" i="25" s="1"/>
  <c r="F18" i="25"/>
  <c r="F17" i="25"/>
  <c r="J17" i="25" s="1"/>
  <c r="K17" i="25" s="1"/>
  <c r="F16" i="25"/>
  <c r="J16" i="25" s="1"/>
  <c r="K16" i="25" s="1"/>
  <c r="F15" i="25"/>
  <c r="J15" i="25" s="1"/>
  <c r="K15" i="25" s="1"/>
  <c r="J14" i="25"/>
  <c r="K14" i="25" s="1"/>
  <c r="F14" i="25"/>
  <c r="F13" i="25"/>
  <c r="J13" i="25" s="1"/>
  <c r="K13" i="25" s="1"/>
  <c r="F12" i="25"/>
  <c r="J12" i="25" s="1"/>
  <c r="K12" i="25" s="1"/>
  <c r="F11" i="25"/>
  <c r="J11" i="25" s="1"/>
  <c r="K11" i="25" s="1"/>
  <c r="J10" i="25"/>
  <c r="K10" i="25" s="1"/>
  <c r="F10" i="25"/>
  <c r="F9" i="25"/>
  <c r="J9" i="25" s="1"/>
  <c r="K9" i="25" s="1"/>
  <c r="F8" i="25"/>
  <c r="J8" i="25" s="1"/>
  <c r="K8" i="25" s="1"/>
  <c r="F7" i="25"/>
  <c r="J7" i="25" s="1"/>
  <c r="E6" i="25"/>
  <c r="D6" i="25"/>
  <c r="C6" i="25"/>
  <c r="J81" i="25" l="1"/>
  <c r="K66" i="25"/>
  <c r="K81" i="25" s="1"/>
  <c r="J36" i="25"/>
  <c r="K7" i="25"/>
  <c r="K36" i="25" s="1"/>
  <c r="J51" i="25"/>
  <c r="K65" i="25"/>
  <c r="J119" i="25"/>
  <c r="J150" i="25"/>
  <c r="K138" i="25"/>
  <c r="K150" i="25" s="1"/>
  <c r="F166" i="25"/>
  <c r="J166" i="25"/>
  <c r="F81" i="25"/>
  <c r="J193" i="25"/>
  <c r="K179" i="25"/>
  <c r="K193" i="25" s="1"/>
  <c r="J210" i="25"/>
  <c r="K194" i="25"/>
  <c r="K210" i="25" s="1"/>
  <c r="F36" i="25"/>
  <c r="K37" i="25"/>
  <c r="K51" i="25" s="1"/>
  <c r="F65" i="25"/>
  <c r="J65" i="25"/>
  <c r="F119" i="25"/>
  <c r="K166" i="25"/>
  <c r="K119" i="25"/>
  <c r="J120" i="25"/>
  <c r="F137" i="25"/>
  <c r="J83" i="25"/>
  <c r="K83" i="25" s="1"/>
  <c r="J167" i="25"/>
  <c r="F193" i="25"/>
  <c r="F150" i="25"/>
  <c r="F210" i="25"/>
  <c r="J178" i="25" l="1"/>
  <c r="K167" i="25"/>
  <c r="K178" i="25" s="1"/>
  <c r="K120" i="25"/>
  <c r="K137" i="25" s="1"/>
  <c r="J137" i="25"/>
  <c r="J6" i="25"/>
</calcChain>
</file>

<file path=xl/sharedStrings.xml><?xml version="1.0" encoding="utf-8"?>
<sst xmlns="http://schemas.openxmlformats.org/spreadsheetml/2006/main" count="420" uniqueCount="226">
  <si>
    <t>附件1：</t>
  </si>
  <si>
    <t>单位：万元</t>
  </si>
  <si>
    <t>序号</t>
  </si>
  <si>
    <t>镇、街</t>
  </si>
  <si>
    <t>行政村</t>
  </si>
  <si>
    <t>自然村</t>
  </si>
  <si>
    <t>村人口（万）</t>
  </si>
  <si>
    <t>2014年农村自然资源</t>
  </si>
  <si>
    <t>农村自然资源奖补资金（江门下达资金额）</t>
  </si>
  <si>
    <t>基本农田面积（亩）</t>
  </si>
  <si>
    <t>生态公益林面积（亩）</t>
  </si>
  <si>
    <t>饮用水资源面积（亩）</t>
  </si>
  <si>
    <t>新会区</t>
  </si>
  <si>
    <t>江咀</t>
  </si>
  <si>
    <t>奇榜</t>
  </si>
  <si>
    <t>沙岗</t>
  </si>
  <si>
    <t>都会</t>
  </si>
  <si>
    <t>大滘</t>
  </si>
  <si>
    <t>东甲</t>
  </si>
  <si>
    <t>西甲</t>
  </si>
  <si>
    <t>灵镇</t>
  </si>
  <si>
    <t>泗丫</t>
  </si>
  <si>
    <t>城南</t>
  </si>
  <si>
    <t>梅江</t>
  </si>
  <si>
    <t>城郊</t>
  </si>
  <si>
    <t>三联</t>
  </si>
  <si>
    <t>河北</t>
  </si>
  <si>
    <t>群胜</t>
  </si>
  <si>
    <t>九龙</t>
  </si>
  <si>
    <t>二宁</t>
  </si>
  <si>
    <t>南庚</t>
  </si>
  <si>
    <t>孖冲</t>
  </si>
  <si>
    <t>天禄</t>
  </si>
  <si>
    <t>天马</t>
  </si>
  <si>
    <t>西盛</t>
  </si>
  <si>
    <t>茶坑</t>
  </si>
  <si>
    <t>大洞</t>
  </si>
  <si>
    <t>仁义</t>
  </si>
  <si>
    <t>永安</t>
  </si>
  <si>
    <t>潭冲</t>
  </si>
  <si>
    <t>七堡</t>
  </si>
  <si>
    <t>冲那</t>
  </si>
  <si>
    <t>新会区大泽镇</t>
  </si>
  <si>
    <t>同和村</t>
  </si>
  <si>
    <t>莲塘村</t>
  </si>
  <si>
    <t>李苑村</t>
  </si>
  <si>
    <t>五和村</t>
  </si>
  <si>
    <t>小泽村</t>
  </si>
  <si>
    <t>文龙村</t>
  </si>
  <si>
    <t>大泽村</t>
  </si>
  <si>
    <t>潮透村</t>
  </si>
  <si>
    <t>牛勒村</t>
  </si>
  <si>
    <t>北洋村</t>
  </si>
  <si>
    <t>田金村</t>
  </si>
  <si>
    <t>张村村</t>
  </si>
  <si>
    <t>沿江村</t>
  </si>
  <si>
    <t>沙冲村</t>
  </si>
  <si>
    <t>新会区司前镇</t>
  </si>
  <si>
    <t>新建村</t>
  </si>
  <si>
    <t>白庙村</t>
  </si>
  <si>
    <t>三益村</t>
  </si>
  <si>
    <t>司前村</t>
  </si>
  <si>
    <t>小坪村</t>
  </si>
  <si>
    <t>雅山村</t>
  </si>
  <si>
    <t>天等村</t>
  </si>
  <si>
    <t>石名村</t>
  </si>
  <si>
    <t>兴篁村</t>
  </si>
  <si>
    <t>昆仑村</t>
  </si>
  <si>
    <t>田边村</t>
  </si>
  <si>
    <t>石步村</t>
  </si>
  <si>
    <t>石乔村</t>
  </si>
  <si>
    <t>新会区罗坑镇</t>
  </si>
  <si>
    <t>和平村</t>
  </si>
  <si>
    <t>罗坑村</t>
  </si>
  <si>
    <t>南联村</t>
  </si>
  <si>
    <t>潭冈村</t>
  </si>
  <si>
    <t>天湖村</t>
  </si>
  <si>
    <t>石咀村</t>
  </si>
  <si>
    <t>下沙村</t>
  </si>
  <si>
    <t>岭源村</t>
  </si>
  <si>
    <t>陈冲村</t>
  </si>
  <si>
    <t>桂林村</t>
  </si>
  <si>
    <t>0.1361</t>
  </si>
  <si>
    <t>亨头村</t>
  </si>
  <si>
    <t>0.1411</t>
  </si>
  <si>
    <t>六联村</t>
  </si>
  <si>
    <t>0.0843</t>
  </si>
  <si>
    <t>芦冲村</t>
  </si>
  <si>
    <t>0.1796</t>
  </si>
  <si>
    <t>六堡村</t>
  </si>
  <si>
    <t>0.1498</t>
  </si>
  <si>
    <t>升平村</t>
  </si>
  <si>
    <t>0.139</t>
  </si>
  <si>
    <t>新会区双水镇</t>
  </si>
  <si>
    <t>梁家村</t>
  </si>
  <si>
    <t>龙头村</t>
  </si>
  <si>
    <t>双水村</t>
  </si>
  <si>
    <t>木江村</t>
  </si>
  <si>
    <t>龙脊村</t>
  </si>
  <si>
    <t>岭头村</t>
  </si>
  <si>
    <t>朱村村</t>
  </si>
  <si>
    <t>蓢头村</t>
  </si>
  <si>
    <t>岛桥村</t>
  </si>
  <si>
    <t>田心村</t>
  </si>
  <si>
    <t>南岸村</t>
  </si>
  <si>
    <t>上凌村</t>
  </si>
  <si>
    <t>东凌村</t>
  </si>
  <si>
    <t>豪山村</t>
  </si>
  <si>
    <t>水库村</t>
  </si>
  <si>
    <t>大堂村</t>
  </si>
  <si>
    <t>塔岭村</t>
  </si>
  <si>
    <t>沙蓢村</t>
  </si>
  <si>
    <t>塘河村</t>
  </si>
  <si>
    <t>富美村</t>
  </si>
  <si>
    <t>邦龙村</t>
  </si>
  <si>
    <t>沙路村</t>
  </si>
  <si>
    <t>嘉寮村</t>
  </si>
  <si>
    <t>楼墩村</t>
  </si>
  <si>
    <t>基背村</t>
  </si>
  <si>
    <t>鱼冲村</t>
  </si>
  <si>
    <t>桥美村</t>
  </si>
  <si>
    <t>东北村</t>
  </si>
  <si>
    <t>五堡村</t>
  </si>
  <si>
    <t>六里村</t>
  </si>
  <si>
    <t>洞阁村</t>
  </si>
  <si>
    <t>梅冈村</t>
  </si>
  <si>
    <t>衙前村</t>
  </si>
  <si>
    <t>仓前村</t>
  </si>
  <si>
    <t>南水村</t>
  </si>
  <si>
    <t>北水村</t>
  </si>
  <si>
    <t>式桥村</t>
  </si>
  <si>
    <t>新会区崖门镇</t>
  </si>
  <si>
    <t>坑口村</t>
  </si>
  <si>
    <t>水背村</t>
  </si>
  <si>
    <t>洞北村</t>
  </si>
  <si>
    <t>洞南村</t>
  </si>
  <si>
    <t>南合村</t>
  </si>
  <si>
    <t>田南村</t>
  </si>
  <si>
    <t>横水村</t>
  </si>
  <si>
    <t>京梅村</t>
  </si>
  <si>
    <t>京背村</t>
  </si>
  <si>
    <t>龙旺村</t>
  </si>
  <si>
    <t>黄冲村</t>
  </si>
  <si>
    <t>甜水村</t>
  </si>
  <si>
    <t>明苹村</t>
  </si>
  <si>
    <t>交贝石村</t>
  </si>
  <si>
    <t>梁黄屋村</t>
  </si>
  <si>
    <t>古斗村</t>
  </si>
  <si>
    <t>新会区三江镇</t>
  </si>
  <si>
    <t>联和村</t>
  </si>
  <si>
    <t>新江村</t>
  </si>
  <si>
    <t>联合村</t>
  </si>
  <si>
    <t>新谢村</t>
  </si>
  <si>
    <t>良德冲村</t>
  </si>
  <si>
    <t>临步村</t>
  </si>
  <si>
    <t>新马单村</t>
  </si>
  <si>
    <t>洋美村</t>
  </si>
  <si>
    <t>沙岗村</t>
  </si>
  <si>
    <t>官田村</t>
  </si>
  <si>
    <t>深吕村</t>
  </si>
  <si>
    <t>九子沙村</t>
  </si>
  <si>
    <t>新会区古井镇</t>
  </si>
  <si>
    <t>南朗村</t>
  </si>
  <si>
    <t>洋边村</t>
  </si>
  <si>
    <t>岭北村</t>
  </si>
  <si>
    <t>长沙村</t>
  </si>
  <si>
    <t>竹乔龙村</t>
  </si>
  <si>
    <t>霞路村</t>
  </si>
  <si>
    <t>文楼村</t>
  </si>
  <si>
    <t>古泗村</t>
  </si>
  <si>
    <t>洲朗村</t>
  </si>
  <si>
    <t>玉洲村</t>
  </si>
  <si>
    <t>管咀村</t>
  </si>
  <si>
    <t>慈溪村</t>
  </si>
  <si>
    <t>奇乐村</t>
  </si>
  <si>
    <t>官冲村</t>
  </si>
  <si>
    <t>三崖村</t>
  </si>
  <si>
    <t>新会区沙堆镇</t>
  </si>
  <si>
    <t>那伏村</t>
  </si>
  <si>
    <t>梅北村</t>
  </si>
  <si>
    <t>沙西村</t>
  </si>
  <si>
    <t>梅阁村</t>
  </si>
  <si>
    <t>独联村</t>
  </si>
  <si>
    <t>居安村</t>
  </si>
  <si>
    <t>沙东村</t>
  </si>
  <si>
    <t>八顷村</t>
  </si>
  <si>
    <t>大环村</t>
  </si>
  <si>
    <t>梅兴村</t>
  </si>
  <si>
    <t>沙角村</t>
  </si>
  <si>
    <t>新会区睦洲镇</t>
  </si>
  <si>
    <t>牛古田村</t>
  </si>
  <si>
    <t>新沙村</t>
  </si>
  <si>
    <t>南安村</t>
  </si>
  <si>
    <t>东环沙村</t>
  </si>
  <si>
    <t>东向村</t>
  </si>
  <si>
    <t>睦洲村</t>
  </si>
  <si>
    <t>梅大冲村</t>
  </si>
  <si>
    <t>东成村</t>
  </si>
  <si>
    <t>龙泉村</t>
  </si>
  <si>
    <t>莲腰村</t>
  </si>
  <si>
    <t>莲子糖村</t>
  </si>
  <si>
    <t>南镇村</t>
  </si>
  <si>
    <t>黄布村</t>
  </si>
  <si>
    <t>石板沙村</t>
  </si>
  <si>
    <t>新会区大鳌镇</t>
  </si>
  <si>
    <t>新一村</t>
  </si>
  <si>
    <t>百顷村</t>
  </si>
  <si>
    <t>南沙村</t>
  </si>
  <si>
    <t>深滘村</t>
  </si>
  <si>
    <t>新地村</t>
  </si>
  <si>
    <t>十围村</t>
  </si>
  <si>
    <t>三十六顷村</t>
  </si>
  <si>
    <t>大鳌村</t>
  </si>
  <si>
    <t>新联村</t>
  </si>
  <si>
    <t>大鳌尾村</t>
  </si>
  <si>
    <t>沙头村</t>
  </si>
  <si>
    <t>东升村</t>
  </si>
  <si>
    <t>东风村</t>
  </si>
  <si>
    <t>东卫村</t>
  </si>
  <si>
    <t>安生村</t>
  </si>
  <si>
    <t>大八顷村</t>
  </si>
  <si>
    <t>新会区会城</t>
    <phoneticPr fontId="6" type="noConversion"/>
  </si>
  <si>
    <t>2019年市级扶贫开发工作资金（第一批农村自然资源奖补资金)安排表</t>
    <phoneticPr fontId="6" type="noConversion"/>
  </si>
  <si>
    <t>按照江门市下达资金额的70%预拨</t>
    <phoneticPr fontId="6" type="noConversion"/>
  </si>
  <si>
    <t xml:space="preserve"> </t>
    <phoneticPr fontId="6" type="noConversion"/>
  </si>
  <si>
    <t>小计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</si>
</sst>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0.000000_ "/>
    <numFmt numFmtId="177" formatCode="#,##0.000000_);[Red]\(#,##0.000000\)"/>
    <numFmt numFmtId="178" formatCode="_(* #,##0.00_);_(* \(#,##0.00\);_(* &quot;-&quot;??_);_(@_)"/>
  </numFmts>
  <fonts count="12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0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</cellStyleXfs>
  <cellXfs count="66">
    <xf numFmtId="0" fontId="0" fillId="0" borderId="0" xfId="0" applyAlignment="1">
      <alignment vertical="center"/>
    </xf>
    <xf numFmtId="0" fontId="0" fillId="0" borderId="0" xfId="10" applyFont="1" applyFill="1">
      <alignment vertical="center"/>
    </xf>
    <xf numFmtId="0" fontId="0" fillId="0" borderId="0" xfId="10" applyFont="1" applyFill="1" applyAlignment="1">
      <alignment horizontal="center" vertical="center"/>
    </xf>
    <xf numFmtId="0" fontId="0" fillId="0" borderId="0" xfId="10" applyFont="1" applyFill="1" applyAlignment="1">
      <alignment vertical="center" shrinkToFit="1"/>
    </xf>
    <xf numFmtId="177" fontId="0" fillId="0" borderId="0" xfId="10" applyNumberFormat="1" applyFont="1" applyFill="1">
      <alignment vertical="center"/>
    </xf>
    <xf numFmtId="0" fontId="1" fillId="0" borderId="0" xfId="10" applyFont="1" applyFill="1" applyAlignment="1">
      <alignment horizontal="left" vertical="center"/>
    </xf>
    <xf numFmtId="0" fontId="2" fillId="0" borderId="0" xfId="10" applyFont="1" applyFill="1" applyAlignment="1">
      <alignment horizontal="center" vertical="center" shrinkToFit="1"/>
    </xf>
    <xf numFmtId="0" fontId="1" fillId="0" borderId="1" xfId="1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1" xfId="10" applyFont="1" applyFill="1" applyBorder="1" applyAlignment="1" applyProtection="1">
      <alignment horizontal="center" vertical="center" shrinkToFit="1"/>
      <protection locked="0"/>
    </xf>
    <xf numFmtId="0" fontId="1" fillId="0" borderId="1" xfId="10" applyNumberFormat="1" applyFont="1" applyFill="1" applyBorder="1" applyAlignment="1" applyProtection="1">
      <alignment horizontal="center" vertical="center"/>
      <protection locked="0"/>
    </xf>
    <xf numFmtId="0" fontId="1" fillId="0" borderId="1" xfId="10" applyNumberFormat="1" applyFont="1" applyFill="1" applyBorder="1" applyAlignment="1">
      <alignment horizontal="center" vertical="center"/>
    </xf>
    <xf numFmtId="0" fontId="1" fillId="0" borderId="1" xfId="10" applyNumberFormat="1" applyFont="1" applyFill="1" applyBorder="1" applyAlignment="1" applyProtection="1">
      <alignment horizontal="right" vertical="center"/>
    </xf>
    <xf numFmtId="0" fontId="1" fillId="0" borderId="1" xfId="10" applyNumberFormat="1" applyFont="1" applyFill="1" applyBorder="1" applyAlignment="1">
      <alignment horizontal="right" vertical="center"/>
    </xf>
    <xf numFmtId="0" fontId="1" fillId="0" borderId="1" xfId="10" applyNumberFormat="1" applyFont="1" applyFill="1" applyBorder="1" applyAlignment="1">
      <alignment horizontal="center" wrapText="1"/>
    </xf>
    <xf numFmtId="176" fontId="1" fillId="0" borderId="1" xfId="10" applyNumberFormat="1" applyFont="1" applyFill="1" applyBorder="1" applyAlignment="1" applyProtection="1">
      <alignment horizontal="right" vertical="center" readingOrder="1"/>
      <protection locked="0"/>
    </xf>
    <xf numFmtId="176" fontId="1" fillId="0" borderId="1" xfId="10" applyNumberFormat="1" applyFont="1" applyFill="1" applyBorder="1">
      <alignment vertical="center"/>
    </xf>
    <xf numFmtId="0" fontId="1" fillId="0" borderId="1" xfId="10" applyNumberFormat="1" applyFont="1" applyFill="1" applyBorder="1" applyAlignment="1" applyProtection="1">
      <alignment horizontal="center" vertical="center"/>
    </xf>
    <xf numFmtId="0" fontId="1" fillId="0" borderId="1" xfId="1" applyNumberFormat="1" applyFont="1" applyFill="1" applyBorder="1" applyAlignment="1">
      <alignment horizontal="right" vertical="center"/>
    </xf>
    <xf numFmtId="0" fontId="7" fillId="0" borderId="1" xfId="10" applyFont="1" applyFill="1" applyBorder="1" applyAlignment="1" applyProtection="1">
      <alignment horizontal="center" vertical="center" shrinkToFit="1"/>
      <protection locked="0"/>
    </xf>
    <xf numFmtId="0" fontId="1" fillId="0" borderId="1" xfId="10" applyNumberFormat="1" applyFont="1" applyFill="1" applyBorder="1" applyAlignment="1">
      <alignment horizontal="center" vertical="center" wrapText="1"/>
    </xf>
    <xf numFmtId="0" fontId="1" fillId="0" borderId="1" xfId="10" applyNumberFormat="1" applyFont="1" applyFill="1" applyBorder="1" applyAlignment="1" applyProtection="1">
      <alignment horizontal="right" vertical="center" wrapText="1"/>
    </xf>
    <xf numFmtId="0" fontId="1" fillId="0" borderId="1" xfId="10" applyNumberFormat="1" applyFont="1" applyFill="1" applyBorder="1" applyAlignment="1">
      <alignment horizontal="right" vertical="center" wrapText="1"/>
    </xf>
    <xf numFmtId="0" fontId="2" fillId="0" borderId="0" xfId="10" applyFont="1" applyFill="1" applyAlignment="1">
      <alignment horizontal="center" vertical="center"/>
    </xf>
    <xf numFmtId="0" fontId="1" fillId="0" borderId="1" xfId="10" applyFont="1" applyFill="1" applyBorder="1" applyAlignment="1">
      <alignment horizontal="center" vertical="center"/>
    </xf>
    <xf numFmtId="0" fontId="1" fillId="0" borderId="1" xfId="10" applyFont="1" applyFill="1" applyBorder="1" applyAlignment="1" applyProtection="1">
      <alignment horizontal="center" vertical="center" wrapText="1" readingOrder="1"/>
      <protection locked="0"/>
    </xf>
    <xf numFmtId="0" fontId="2" fillId="0" borderId="0" xfId="10" applyFont="1" applyFill="1" applyAlignment="1">
      <alignment horizontal="center" vertical="center"/>
    </xf>
    <xf numFmtId="0" fontId="0" fillId="0" borderId="5" xfId="10" applyFont="1" applyFill="1" applyBorder="1" applyAlignment="1">
      <alignment horizontal="center" vertical="center"/>
    </xf>
    <xf numFmtId="0" fontId="1" fillId="0" borderId="1" xfId="10" applyFont="1" applyFill="1" applyBorder="1" applyAlignment="1" applyProtection="1">
      <alignment horizontal="center" vertical="center" readingOrder="1"/>
      <protection locked="0"/>
    </xf>
    <xf numFmtId="0" fontId="1" fillId="0" borderId="1" xfId="10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horizontal="center" vertical="center" shrinkToFit="1"/>
    </xf>
    <xf numFmtId="0" fontId="1" fillId="0" borderId="1" xfId="10" applyNumberFormat="1" applyFont="1" applyFill="1" applyBorder="1" applyAlignment="1" applyProtection="1">
      <alignment horizontal="center" vertical="center" readingOrder="1"/>
      <protection locked="0"/>
    </xf>
    <xf numFmtId="0" fontId="1" fillId="0" borderId="1" xfId="10" applyFont="1" applyFill="1" applyBorder="1" applyAlignment="1" applyProtection="1">
      <alignment horizontal="center" vertical="center" wrapText="1" readingOrder="1"/>
      <protection locked="0"/>
    </xf>
    <xf numFmtId="0" fontId="1" fillId="0" borderId="1" xfId="10" applyFont="1" applyFill="1" applyBorder="1" applyAlignment="1" applyProtection="1">
      <alignment horizontal="center" vertical="center" textRotation="255" readingOrder="1"/>
      <protection locked="0"/>
    </xf>
    <xf numFmtId="177" fontId="1" fillId="0" borderId="6" xfId="10" applyNumberFormat="1" applyFont="1" applyFill="1" applyBorder="1" applyAlignment="1" applyProtection="1">
      <alignment horizontal="center" vertical="center" wrapText="1"/>
      <protection locked="0"/>
    </xf>
    <xf numFmtId="177" fontId="1" fillId="0" borderId="7" xfId="1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0" applyFont="1" applyFill="1" applyBorder="1" applyAlignment="1">
      <alignment horizontal="center" vertical="center" wrapText="1"/>
    </xf>
    <xf numFmtId="0" fontId="1" fillId="0" borderId="1" xfId="10" applyFont="1" applyFill="1" applyBorder="1" applyAlignment="1">
      <alignment horizontal="center" vertical="center" wrapText="1"/>
    </xf>
    <xf numFmtId="0" fontId="8" fillId="0" borderId="2" xfId="10" applyNumberFormat="1" applyFont="1" applyFill="1" applyBorder="1" applyAlignment="1" applyProtection="1">
      <alignment horizontal="center" vertical="center"/>
      <protection locked="0"/>
    </xf>
    <xf numFmtId="0" fontId="8" fillId="0" borderId="3" xfId="10" applyNumberFormat="1" applyFont="1" applyFill="1" applyBorder="1" applyAlignment="1" applyProtection="1">
      <alignment horizontal="center" vertical="center"/>
      <protection locked="0"/>
    </xf>
    <xf numFmtId="0" fontId="8" fillId="0" borderId="4" xfId="10" applyNumberFormat="1" applyFont="1" applyFill="1" applyBorder="1" applyAlignment="1" applyProtection="1">
      <alignment horizontal="center" vertical="center"/>
      <protection locked="0"/>
    </xf>
    <xf numFmtId="0" fontId="8" fillId="0" borderId="1" xfId="10" applyNumberFormat="1" applyFont="1" applyFill="1" applyBorder="1" applyAlignment="1">
      <alignment horizontal="center" vertical="center"/>
    </xf>
    <xf numFmtId="0" fontId="8" fillId="0" borderId="1" xfId="10" applyNumberFormat="1" applyFont="1" applyFill="1" applyBorder="1" applyAlignment="1" applyProtection="1">
      <alignment horizontal="right" vertical="center"/>
    </xf>
    <xf numFmtId="176" fontId="8" fillId="0" borderId="1" xfId="10" applyNumberFormat="1" applyFont="1" applyFill="1" applyBorder="1" applyAlignment="1" applyProtection="1">
      <alignment horizontal="right" vertical="center"/>
    </xf>
    <xf numFmtId="0" fontId="9" fillId="0" borderId="0" xfId="10" applyFont="1" applyFill="1">
      <alignment vertical="center"/>
    </xf>
    <xf numFmtId="0" fontId="8" fillId="0" borderId="2" xfId="10" applyFont="1" applyFill="1" applyBorder="1" applyAlignment="1" applyProtection="1">
      <alignment horizontal="center" vertical="center" shrinkToFit="1"/>
      <protection locked="0"/>
    </xf>
    <xf numFmtId="0" fontId="8" fillId="0" borderId="3" xfId="10" applyFont="1" applyFill="1" applyBorder="1" applyAlignment="1" applyProtection="1">
      <alignment horizontal="center" vertical="center" shrinkToFit="1"/>
      <protection locked="0"/>
    </xf>
    <xf numFmtId="0" fontId="8" fillId="0" borderId="4" xfId="10" applyFont="1" applyFill="1" applyBorder="1" applyAlignment="1" applyProtection="1">
      <alignment horizontal="center" vertical="center" shrinkToFit="1"/>
      <protection locked="0"/>
    </xf>
    <xf numFmtId="0" fontId="8" fillId="0" borderId="2" xfId="10" applyNumberFormat="1" applyFont="1" applyFill="1" applyBorder="1" applyAlignment="1">
      <alignment horizontal="center" wrapText="1"/>
    </xf>
    <xf numFmtId="0" fontId="8" fillId="0" borderId="3" xfId="10" applyNumberFormat="1" applyFont="1" applyFill="1" applyBorder="1" applyAlignment="1">
      <alignment horizontal="center" wrapText="1"/>
    </xf>
    <xf numFmtId="0" fontId="8" fillId="0" borderId="4" xfId="10" applyNumberFormat="1" applyFont="1" applyFill="1" applyBorder="1" applyAlignment="1">
      <alignment horizontal="center" wrapText="1"/>
    </xf>
    <xf numFmtId="0" fontId="8" fillId="0" borderId="2" xfId="10" applyNumberFormat="1" applyFont="1" applyFill="1" applyBorder="1" applyAlignment="1">
      <alignment horizontal="center" vertical="center"/>
    </xf>
    <xf numFmtId="0" fontId="8" fillId="0" borderId="3" xfId="10" applyNumberFormat="1" applyFont="1" applyFill="1" applyBorder="1" applyAlignment="1">
      <alignment horizontal="center" vertical="center"/>
    </xf>
    <xf numFmtId="0" fontId="8" fillId="0" borderId="4" xfId="10" applyNumberFormat="1" applyFont="1" applyFill="1" applyBorder="1" applyAlignment="1">
      <alignment horizontal="center" vertical="center"/>
    </xf>
    <xf numFmtId="0" fontId="8" fillId="0" borderId="1" xfId="10" applyNumberFormat="1" applyFont="1" applyFill="1" applyBorder="1" applyAlignment="1">
      <alignment horizontal="right" vertical="center"/>
    </xf>
    <xf numFmtId="176" fontId="8" fillId="0" borderId="1" xfId="10" applyNumberFormat="1" applyFont="1" applyFill="1" applyBorder="1" applyAlignment="1">
      <alignment horizontal="right" vertical="center"/>
    </xf>
    <xf numFmtId="0" fontId="8" fillId="0" borderId="1" xfId="10" applyNumberFormat="1" applyFont="1" applyFill="1" applyBorder="1" applyAlignment="1" applyProtection="1">
      <alignment horizontal="center" vertical="center"/>
    </xf>
    <xf numFmtId="0" fontId="8" fillId="0" borderId="2" xfId="10" applyNumberFormat="1" applyFont="1" applyFill="1" applyBorder="1" applyAlignment="1">
      <alignment horizontal="center" vertical="center" wrapText="1"/>
    </xf>
    <xf numFmtId="0" fontId="8" fillId="0" borderId="3" xfId="10" applyNumberFormat="1" applyFont="1" applyFill="1" applyBorder="1" applyAlignment="1">
      <alignment horizontal="center" vertical="center" wrapText="1"/>
    </xf>
    <xf numFmtId="0" fontId="8" fillId="0" borderId="4" xfId="10" applyNumberFormat="1" applyFont="1" applyFill="1" applyBorder="1" applyAlignment="1">
      <alignment horizontal="center" vertical="center" wrapText="1"/>
    </xf>
    <xf numFmtId="0" fontId="8" fillId="0" borderId="1" xfId="10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horizontal="center" vertical="center" shrinkToFit="1"/>
    </xf>
    <xf numFmtId="0" fontId="10" fillId="0" borderId="1" xfId="10" applyNumberFormat="1" applyFont="1" applyFill="1" applyBorder="1" applyAlignment="1" applyProtection="1">
      <alignment horizontal="center" vertical="center"/>
      <protection locked="0"/>
    </xf>
    <xf numFmtId="0" fontId="10" fillId="0" borderId="1" xfId="10" applyNumberFormat="1" applyFont="1" applyFill="1" applyBorder="1" applyAlignment="1" applyProtection="1">
      <alignment horizontal="center" vertical="center"/>
    </xf>
    <xf numFmtId="0" fontId="10" fillId="0" borderId="1" xfId="10" applyNumberFormat="1" applyFont="1" applyFill="1" applyBorder="1" applyAlignment="1" applyProtection="1">
      <alignment horizontal="right" vertical="center"/>
    </xf>
    <xf numFmtId="0" fontId="11" fillId="0" borderId="0" xfId="10" applyFont="1" applyFill="1">
      <alignment vertical="center"/>
    </xf>
  </cellXfs>
  <cellStyles count="20">
    <cellStyle name="差_帮扶专项资金安排表" xfId="7"/>
    <cellStyle name="差_附件1：市（中、省）直部门单位结对挂钩扶贫安排表" xfId="9"/>
    <cellStyle name="常规" xfId="0" builtinId="0"/>
    <cellStyle name="常规 2" xfId="10"/>
    <cellStyle name="常规 2 2" xfId="6"/>
    <cellStyle name="常规 2_2014" xfId="1"/>
    <cellStyle name="常规 20" xfId="11"/>
    <cellStyle name="常规 3" xfId="12"/>
    <cellStyle name="常规 3 2" xfId="4"/>
    <cellStyle name="常规 4" xfId="13"/>
    <cellStyle name="常规 4 2" xfId="14"/>
    <cellStyle name="常规 4_附表：2018年江门市精准扶贫与村级公共服务均等化市级补助资金（含农村基层组织补助）安排表" xfId="5"/>
    <cellStyle name="常规 5" xfId="8"/>
    <cellStyle name="常规 5 3" xfId="3"/>
    <cellStyle name="常规 6" xfId="2"/>
    <cellStyle name="常规 7" xfId="15"/>
    <cellStyle name="好_帮扶专项资金安排表" xfId="16"/>
    <cellStyle name="好_附件1：市（中、省）直部门单位结对挂钩扶贫安排表" xfId="17"/>
    <cellStyle name="千位分隔 2" xfId="18"/>
    <cellStyle name="千位分隔 2 2" xfId="1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753;&#23398;&#26126;\&#20892;&#32463;&#32479;&#35745;&#25968;&#25454;\&#33485;&#22478;2014&#24180;&#20892;&#32463;&#32479;&#35745;&#34920;\&#33485;&#22478;2014&#24180;&#20892;&#32463;&#32479;&#35745;&#34920;&#65288;&#25171;&#21360;&#23450;&#312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①基本"/>
      <sheetName val="农村经济"/>
      <sheetName val="②承包"/>
      <sheetName val="③家庭农场"/>
      <sheetName val="④合作社"/>
      <sheetName val="⑤村级经济"/>
      <sheetName val="⑤组级经济"/>
      <sheetName val="⑥村资产负债"/>
      <sheetName val="⑥组资产负债"/>
      <sheetName val="⑦财务"/>
      <sheetName val="⑧农民负担"/>
      <sheetName val="⑨机构"/>
      <sheetName val="⑪⑩农村经营管理信息化情况统计表"/>
      <sheetName val="⑫管理"/>
      <sheetName val="对比"/>
      <sheetName val="表内逻辑关系"/>
      <sheetName val="表间逻辑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4ECC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0"/>
  <sheetViews>
    <sheetView showZeros="0" tabSelected="1" workbookViewId="0">
      <pane xSplit="1" ySplit="5" topLeftCell="B27" activePane="bottomRight" state="frozen"/>
      <selection pane="topRight"/>
      <selection pane="bottomLeft"/>
      <selection pane="bottomRight" activeCell="G3" sqref="G3"/>
    </sheetView>
  </sheetViews>
  <sheetFormatPr defaultColWidth="9" defaultRowHeight="14.25"/>
  <cols>
    <col min="1" max="1" width="6.375" style="2" customWidth="1"/>
    <col min="2" max="2" width="14.625" style="3" customWidth="1"/>
    <col min="3" max="3" width="9.625" style="1" customWidth="1"/>
    <col min="4" max="4" width="5.625" style="1" hidden="1" customWidth="1"/>
    <col min="5" max="5" width="6" style="1" hidden="1" customWidth="1"/>
    <col min="6" max="9" width="15.625" style="1" customWidth="1"/>
    <col min="10" max="10" width="17.875" style="4" customWidth="1"/>
    <col min="11" max="11" width="13.5" style="1" customWidth="1"/>
    <col min="12" max="16384" width="9" style="1"/>
  </cols>
  <sheetData>
    <row r="1" spans="1:11" ht="22.5" customHeight="1">
      <c r="A1" s="5" t="s">
        <v>0</v>
      </c>
    </row>
    <row r="2" spans="1:11" ht="41.25" customHeight="1">
      <c r="A2" s="25" t="s">
        <v>222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0.25">
      <c r="B3" s="6"/>
      <c r="C3" s="22"/>
      <c r="D3" s="22"/>
      <c r="E3" s="22"/>
      <c r="F3" s="22"/>
      <c r="G3" s="22"/>
      <c r="H3" s="22"/>
      <c r="I3" s="22"/>
      <c r="J3" s="26" t="s">
        <v>1</v>
      </c>
      <c r="K3" s="26"/>
    </row>
    <row r="4" spans="1:11" ht="24" customHeight="1">
      <c r="A4" s="28" t="s">
        <v>2</v>
      </c>
      <c r="B4" s="29" t="s">
        <v>3</v>
      </c>
      <c r="C4" s="30" t="s">
        <v>4</v>
      </c>
      <c r="D4" s="31" t="s">
        <v>5</v>
      </c>
      <c r="E4" s="32" t="s">
        <v>6</v>
      </c>
      <c r="F4" s="27" t="s">
        <v>7</v>
      </c>
      <c r="G4" s="27"/>
      <c r="H4" s="27"/>
      <c r="I4" s="27"/>
      <c r="J4" s="33" t="s">
        <v>8</v>
      </c>
      <c r="K4" s="35" t="s">
        <v>223</v>
      </c>
    </row>
    <row r="5" spans="1:11" ht="30.75" customHeight="1">
      <c r="A5" s="28"/>
      <c r="B5" s="29"/>
      <c r="C5" s="30"/>
      <c r="D5" s="27"/>
      <c r="E5" s="27"/>
      <c r="F5" s="7" t="s">
        <v>225</v>
      </c>
      <c r="G5" s="24" t="s">
        <v>9</v>
      </c>
      <c r="H5" s="24" t="s">
        <v>10</v>
      </c>
      <c r="I5" s="24" t="s">
        <v>11</v>
      </c>
      <c r="J5" s="34"/>
      <c r="K5" s="36"/>
    </row>
    <row r="6" spans="1:11" s="65" customFormat="1" ht="17.25" customHeight="1">
      <c r="A6" s="60" t="s">
        <v>224</v>
      </c>
      <c r="B6" s="61" t="s">
        <v>12</v>
      </c>
      <c r="C6" s="62">
        <f>+A209</f>
        <v>193</v>
      </c>
      <c r="D6" s="63">
        <f>SUM(D7:D209)</f>
        <v>1845</v>
      </c>
      <c r="E6" s="63">
        <f>SUM(E7:E209)</f>
        <v>51.238199999999999</v>
      </c>
      <c r="F6" s="64">
        <f t="shared" ref="F6:F35" si="0">G6+H6+I6</f>
        <v>459726.11</v>
      </c>
      <c r="G6" s="64">
        <f>G36+G51+G65+G81+G119+G137+G150+G166+G178+G193+G210</f>
        <v>325985.31</v>
      </c>
      <c r="H6" s="64">
        <f>H36+H51+H65+H81+H119+H137+H150+H166+H178+H193+H210</f>
        <v>125239.3</v>
      </c>
      <c r="I6" s="64">
        <f>I36+I51+I65+I81+I119+I137+I150+I166+I178+I193+I210</f>
        <v>8501.5</v>
      </c>
      <c r="J6" s="64">
        <f>J36+J51+J65+J81+J119+J137+J150+J166+J178+J193+J210</f>
        <v>229.863055</v>
      </c>
      <c r="K6" s="64">
        <f>K36+K51+K65+K81+K119+K137+K150+K166+K178+K193+K210</f>
        <v>160.904169</v>
      </c>
    </row>
    <row r="7" spans="1:11" ht="17.25" customHeight="1">
      <c r="A7" s="23">
        <v>1</v>
      </c>
      <c r="B7" s="18" t="s">
        <v>221</v>
      </c>
      <c r="C7" s="9" t="s">
        <v>13</v>
      </c>
      <c r="D7" s="10">
        <v>1</v>
      </c>
      <c r="E7" s="10">
        <v>5.4100000000000002E-2</v>
      </c>
      <c r="F7" s="11">
        <f t="shared" si="0"/>
        <v>0</v>
      </c>
      <c r="G7" s="12">
        <v>0</v>
      </c>
      <c r="H7" s="12">
        <v>0</v>
      </c>
      <c r="I7" s="12">
        <v>0</v>
      </c>
      <c r="J7" s="14">
        <f t="shared" ref="J7:J35" si="1">F7*0.0005</f>
        <v>0</v>
      </c>
      <c r="K7" s="15">
        <f t="shared" ref="K7:K36" si="2">J7*0.7</f>
        <v>0</v>
      </c>
    </row>
    <row r="8" spans="1:11" ht="17.25" customHeight="1">
      <c r="A8" s="23">
        <v>2</v>
      </c>
      <c r="B8" s="18" t="s">
        <v>221</v>
      </c>
      <c r="C8" s="9" t="s">
        <v>14</v>
      </c>
      <c r="D8" s="10">
        <v>1</v>
      </c>
      <c r="E8" s="10">
        <v>0.13009999999999999</v>
      </c>
      <c r="F8" s="11">
        <f t="shared" si="0"/>
        <v>0</v>
      </c>
      <c r="G8" s="12">
        <v>0</v>
      </c>
      <c r="H8" s="12">
        <v>0</v>
      </c>
      <c r="I8" s="12">
        <v>0</v>
      </c>
      <c r="J8" s="14">
        <f t="shared" si="1"/>
        <v>0</v>
      </c>
      <c r="K8" s="15">
        <f t="shared" si="2"/>
        <v>0</v>
      </c>
    </row>
    <row r="9" spans="1:11" ht="17.25" customHeight="1">
      <c r="A9" s="23">
        <v>3</v>
      </c>
      <c r="B9" s="18" t="s">
        <v>221</v>
      </c>
      <c r="C9" s="9" t="s">
        <v>15</v>
      </c>
      <c r="D9" s="10">
        <v>1</v>
      </c>
      <c r="E9" s="10">
        <v>4.2299999999999997E-2</v>
      </c>
      <c r="F9" s="11">
        <f t="shared" si="0"/>
        <v>39</v>
      </c>
      <c r="G9" s="12">
        <v>0</v>
      </c>
      <c r="H9" s="12">
        <v>39</v>
      </c>
      <c r="I9" s="12">
        <v>0</v>
      </c>
      <c r="J9" s="14">
        <f t="shared" si="1"/>
        <v>1.95E-2</v>
      </c>
      <c r="K9" s="15">
        <f t="shared" si="2"/>
        <v>1.3650000000000001E-2</v>
      </c>
    </row>
    <row r="10" spans="1:11" ht="17.25" customHeight="1">
      <c r="A10" s="23">
        <v>4</v>
      </c>
      <c r="B10" s="18" t="s">
        <v>221</v>
      </c>
      <c r="C10" s="9" t="s">
        <v>16</v>
      </c>
      <c r="D10" s="10">
        <v>11</v>
      </c>
      <c r="E10" s="10">
        <v>0.36520000000000002</v>
      </c>
      <c r="F10" s="11">
        <f t="shared" si="0"/>
        <v>10</v>
      </c>
      <c r="G10" s="12">
        <v>0</v>
      </c>
      <c r="H10" s="12">
        <v>0</v>
      </c>
      <c r="I10" s="12">
        <v>10</v>
      </c>
      <c r="J10" s="14">
        <f t="shared" si="1"/>
        <v>5.0000000000000001E-3</v>
      </c>
      <c r="K10" s="15">
        <f t="shared" si="2"/>
        <v>3.5000000000000001E-3</v>
      </c>
    </row>
    <row r="11" spans="1:11" ht="17.25" customHeight="1">
      <c r="A11" s="23">
        <v>5</v>
      </c>
      <c r="B11" s="18" t="s">
        <v>221</v>
      </c>
      <c r="C11" s="9" t="s">
        <v>17</v>
      </c>
      <c r="D11" s="10">
        <v>8</v>
      </c>
      <c r="E11" s="10">
        <v>0.19089999999999999</v>
      </c>
      <c r="F11" s="11">
        <f t="shared" si="0"/>
        <v>0</v>
      </c>
      <c r="G11" s="12">
        <v>0</v>
      </c>
      <c r="H11" s="12">
        <v>0</v>
      </c>
      <c r="I11" s="12">
        <v>0</v>
      </c>
      <c r="J11" s="14">
        <f t="shared" si="1"/>
        <v>0</v>
      </c>
      <c r="K11" s="15">
        <f t="shared" si="2"/>
        <v>0</v>
      </c>
    </row>
    <row r="12" spans="1:11" ht="17.25" customHeight="1">
      <c r="A12" s="23">
        <v>6</v>
      </c>
      <c r="B12" s="18" t="s">
        <v>221</v>
      </c>
      <c r="C12" s="9" t="s">
        <v>18</v>
      </c>
      <c r="D12" s="10">
        <v>16</v>
      </c>
      <c r="E12" s="10">
        <v>0.69750000000000001</v>
      </c>
      <c r="F12" s="11">
        <f t="shared" si="0"/>
        <v>0</v>
      </c>
      <c r="G12" s="12">
        <v>0</v>
      </c>
      <c r="H12" s="12">
        <v>0</v>
      </c>
      <c r="I12" s="12">
        <v>0</v>
      </c>
      <c r="J12" s="14">
        <f t="shared" si="1"/>
        <v>0</v>
      </c>
      <c r="K12" s="15">
        <f t="shared" si="2"/>
        <v>0</v>
      </c>
    </row>
    <row r="13" spans="1:11" ht="17.25" customHeight="1">
      <c r="A13" s="23">
        <v>7</v>
      </c>
      <c r="B13" s="18" t="s">
        <v>221</v>
      </c>
      <c r="C13" s="9" t="s">
        <v>19</v>
      </c>
      <c r="D13" s="10">
        <v>6</v>
      </c>
      <c r="E13" s="10">
        <v>0.19769999999999999</v>
      </c>
      <c r="F13" s="11">
        <f t="shared" si="0"/>
        <v>0</v>
      </c>
      <c r="G13" s="12">
        <v>0</v>
      </c>
      <c r="H13" s="12">
        <v>0</v>
      </c>
      <c r="I13" s="12">
        <v>0</v>
      </c>
      <c r="J13" s="14">
        <f t="shared" si="1"/>
        <v>0</v>
      </c>
      <c r="K13" s="15">
        <f t="shared" si="2"/>
        <v>0</v>
      </c>
    </row>
    <row r="14" spans="1:11" ht="17.25" customHeight="1">
      <c r="A14" s="23">
        <v>8</v>
      </c>
      <c r="B14" s="18" t="s">
        <v>221</v>
      </c>
      <c r="C14" s="9" t="s">
        <v>20</v>
      </c>
      <c r="D14" s="10">
        <v>6</v>
      </c>
      <c r="E14" s="10">
        <v>0.189</v>
      </c>
      <c r="F14" s="11">
        <f t="shared" si="0"/>
        <v>0</v>
      </c>
      <c r="G14" s="12">
        <v>0</v>
      </c>
      <c r="H14" s="12">
        <v>0</v>
      </c>
      <c r="I14" s="12">
        <v>0</v>
      </c>
      <c r="J14" s="14">
        <f t="shared" si="1"/>
        <v>0</v>
      </c>
      <c r="K14" s="15">
        <f t="shared" si="2"/>
        <v>0</v>
      </c>
    </row>
    <row r="15" spans="1:11" ht="17.25" customHeight="1">
      <c r="A15" s="23">
        <v>9</v>
      </c>
      <c r="B15" s="18" t="s">
        <v>221</v>
      </c>
      <c r="C15" s="9" t="s">
        <v>21</v>
      </c>
      <c r="D15" s="10">
        <v>5</v>
      </c>
      <c r="E15" s="10">
        <v>7.6300000000000007E-2</v>
      </c>
      <c r="F15" s="11">
        <f t="shared" si="0"/>
        <v>0</v>
      </c>
      <c r="G15" s="12">
        <v>0</v>
      </c>
      <c r="H15" s="12">
        <v>0</v>
      </c>
      <c r="I15" s="12">
        <v>0</v>
      </c>
      <c r="J15" s="14">
        <f t="shared" si="1"/>
        <v>0</v>
      </c>
      <c r="K15" s="15">
        <f t="shared" si="2"/>
        <v>0</v>
      </c>
    </row>
    <row r="16" spans="1:11" ht="17.25" customHeight="1">
      <c r="A16" s="23">
        <v>10</v>
      </c>
      <c r="B16" s="18" t="s">
        <v>221</v>
      </c>
      <c r="C16" s="9" t="s">
        <v>22</v>
      </c>
      <c r="D16" s="10">
        <v>11</v>
      </c>
      <c r="E16" s="10">
        <v>0.37190000000000001</v>
      </c>
      <c r="F16" s="11">
        <f t="shared" si="0"/>
        <v>0</v>
      </c>
      <c r="G16" s="12">
        <v>0</v>
      </c>
      <c r="H16" s="12">
        <v>0</v>
      </c>
      <c r="I16" s="12">
        <v>0</v>
      </c>
      <c r="J16" s="14">
        <f t="shared" si="1"/>
        <v>0</v>
      </c>
      <c r="K16" s="15">
        <f t="shared" si="2"/>
        <v>0</v>
      </c>
    </row>
    <row r="17" spans="1:11" ht="17.25" customHeight="1">
      <c r="A17" s="23">
        <v>11</v>
      </c>
      <c r="B17" s="18" t="s">
        <v>221</v>
      </c>
      <c r="C17" s="9" t="s">
        <v>23</v>
      </c>
      <c r="D17" s="10">
        <v>12</v>
      </c>
      <c r="E17" s="10">
        <v>0.55210000000000004</v>
      </c>
      <c r="F17" s="11">
        <f t="shared" si="0"/>
        <v>0</v>
      </c>
      <c r="G17" s="12">
        <v>0</v>
      </c>
      <c r="H17" s="12">
        <v>0</v>
      </c>
      <c r="I17" s="12">
        <v>0</v>
      </c>
      <c r="J17" s="14">
        <f t="shared" si="1"/>
        <v>0</v>
      </c>
      <c r="K17" s="15">
        <f t="shared" si="2"/>
        <v>0</v>
      </c>
    </row>
    <row r="18" spans="1:11" ht="17.25" customHeight="1">
      <c r="A18" s="23">
        <v>12</v>
      </c>
      <c r="B18" s="18" t="s">
        <v>221</v>
      </c>
      <c r="C18" s="9" t="s">
        <v>24</v>
      </c>
      <c r="D18" s="10">
        <v>7</v>
      </c>
      <c r="E18" s="10">
        <v>0.26300000000000001</v>
      </c>
      <c r="F18" s="11">
        <f t="shared" si="0"/>
        <v>0</v>
      </c>
      <c r="G18" s="12">
        <v>0</v>
      </c>
      <c r="H18" s="12">
        <v>0</v>
      </c>
      <c r="I18" s="12">
        <v>0</v>
      </c>
      <c r="J18" s="14">
        <f t="shared" si="1"/>
        <v>0</v>
      </c>
      <c r="K18" s="15">
        <f t="shared" si="2"/>
        <v>0</v>
      </c>
    </row>
    <row r="19" spans="1:11" ht="17.25" customHeight="1">
      <c r="A19" s="23">
        <v>13</v>
      </c>
      <c r="B19" s="18" t="s">
        <v>221</v>
      </c>
      <c r="C19" s="9" t="s">
        <v>25</v>
      </c>
      <c r="D19" s="10">
        <v>4</v>
      </c>
      <c r="E19" s="10">
        <v>0.11749999999999999</v>
      </c>
      <c r="F19" s="11">
        <f t="shared" si="0"/>
        <v>0</v>
      </c>
      <c r="G19" s="12">
        <v>0</v>
      </c>
      <c r="H19" s="12">
        <v>0</v>
      </c>
      <c r="I19" s="12">
        <v>0</v>
      </c>
      <c r="J19" s="14">
        <f t="shared" si="1"/>
        <v>0</v>
      </c>
      <c r="K19" s="15">
        <f t="shared" si="2"/>
        <v>0</v>
      </c>
    </row>
    <row r="20" spans="1:11" ht="17.25" customHeight="1">
      <c r="A20" s="23">
        <v>14</v>
      </c>
      <c r="B20" s="18" t="s">
        <v>221</v>
      </c>
      <c r="C20" s="9" t="s">
        <v>26</v>
      </c>
      <c r="D20" s="10">
        <v>5</v>
      </c>
      <c r="E20" s="10">
        <v>0.1123</v>
      </c>
      <c r="F20" s="11">
        <f t="shared" si="0"/>
        <v>70.5</v>
      </c>
      <c r="G20" s="12">
        <v>0</v>
      </c>
      <c r="H20" s="12">
        <v>0</v>
      </c>
      <c r="I20" s="12">
        <v>70.5</v>
      </c>
      <c r="J20" s="14">
        <f t="shared" si="1"/>
        <v>3.5249999999999997E-2</v>
      </c>
      <c r="K20" s="15">
        <f t="shared" si="2"/>
        <v>2.4674999999999999E-2</v>
      </c>
    </row>
    <row r="21" spans="1:11" ht="17.25" customHeight="1">
      <c r="A21" s="23">
        <v>15</v>
      </c>
      <c r="B21" s="18" t="s">
        <v>221</v>
      </c>
      <c r="C21" s="9" t="s">
        <v>27</v>
      </c>
      <c r="D21" s="10">
        <v>7</v>
      </c>
      <c r="E21" s="10">
        <v>0.23799999999999999</v>
      </c>
      <c r="F21" s="11">
        <f t="shared" si="0"/>
        <v>1166.3</v>
      </c>
      <c r="G21" s="12">
        <v>929.3</v>
      </c>
      <c r="H21" s="12">
        <v>237</v>
      </c>
      <c r="I21" s="12">
        <v>0</v>
      </c>
      <c r="J21" s="14">
        <f t="shared" si="1"/>
        <v>0.58314999999999995</v>
      </c>
      <c r="K21" s="15">
        <f t="shared" si="2"/>
        <v>0.40820499999999998</v>
      </c>
    </row>
    <row r="22" spans="1:11" ht="17.25" customHeight="1">
      <c r="A22" s="23">
        <v>16</v>
      </c>
      <c r="B22" s="18" t="s">
        <v>221</v>
      </c>
      <c r="C22" s="9" t="s">
        <v>28</v>
      </c>
      <c r="D22" s="10">
        <v>8</v>
      </c>
      <c r="E22" s="10">
        <v>0.17849999999999999</v>
      </c>
      <c r="F22" s="11">
        <f t="shared" si="0"/>
        <v>118.65</v>
      </c>
      <c r="G22" s="12">
        <v>118.65</v>
      </c>
      <c r="H22" s="12">
        <v>0</v>
      </c>
      <c r="I22" s="12">
        <v>0</v>
      </c>
      <c r="J22" s="14">
        <f t="shared" si="1"/>
        <v>5.9325000000000003E-2</v>
      </c>
      <c r="K22" s="15">
        <f t="shared" si="2"/>
        <v>4.1528000000000002E-2</v>
      </c>
    </row>
    <row r="23" spans="1:11" ht="17.25" customHeight="1">
      <c r="A23" s="23">
        <v>17</v>
      </c>
      <c r="B23" s="18" t="s">
        <v>221</v>
      </c>
      <c r="C23" s="9" t="s">
        <v>29</v>
      </c>
      <c r="D23" s="10">
        <v>5</v>
      </c>
      <c r="E23" s="10">
        <v>0.11749999999999999</v>
      </c>
      <c r="F23" s="11">
        <f t="shared" si="0"/>
        <v>666.9</v>
      </c>
      <c r="G23" s="12">
        <v>666.9</v>
      </c>
      <c r="H23" s="12">
        <v>0</v>
      </c>
      <c r="I23" s="12">
        <v>0</v>
      </c>
      <c r="J23" s="14">
        <f t="shared" si="1"/>
        <v>0.33345000000000002</v>
      </c>
      <c r="K23" s="15">
        <f t="shared" si="2"/>
        <v>0.23341500000000001</v>
      </c>
    </row>
    <row r="24" spans="1:11" ht="17.25" customHeight="1">
      <c r="A24" s="23">
        <v>18</v>
      </c>
      <c r="B24" s="18" t="s">
        <v>221</v>
      </c>
      <c r="C24" s="9" t="s">
        <v>30</v>
      </c>
      <c r="D24" s="10">
        <v>4</v>
      </c>
      <c r="E24" s="10">
        <v>0.09</v>
      </c>
      <c r="F24" s="11">
        <f t="shared" si="0"/>
        <v>793.2</v>
      </c>
      <c r="G24" s="12">
        <v>793.2</v>
      </c>
      <c r="H24" s="12">
        <v>0</v>
      </c>
      <c r="I24" s="12">
        <v>0</v>
      </c>
      <c r="J24" s="14">
        <f t="shared" si="1"/>
        <v>0.39660000000000001</v>
      </c>
      <c r="K24" s="15">
        <f t="shared" si="2"/>
        <v>0.27761999999999998</v>
      </c>
    </row>
    <row r="25" spans="1:11" ht="17.25" customHeight="1">
      <c r="A25" s="23">
        <v>19</v>
      </c>
      <c r="B25" s="18" t="s">
        <v>221</v>
      </c>
      <c r="C25" s="9" t="s">
        <v>31</v>
      </c>
      <c r="D25" s="10">
        <v>1</v>
      </c>
      <c r="E25" s="10">
        <v>6.6000000000000003E-2</v>
      </c>
      <c r="F25" s="11">
        <f t="shared" si="0"/>
        <v>0</v>
      </c>
      <c r="G25" s="12">
        <v>0</v>
      </c>
      <c r="H25" s="12">
        <v>0</v>
      </c>
      <c r="I25" s="12">
        <v>0</v>
      </c>
      <c r="J25" s="14">
        <f t="shared" si="1"/>
        <v>0</v>
      </c>
      <c r="K25" s="15">
        <f t="shared" si="2"/>
        <v>0</v>
      </c>
    </row>
    <row r="26" spans="1:11" ht="17.25" customHeight="1">
      <c r="A26" s="23">
        <v>20</v>
      </c>
      <c r="B26" s="18" t="s">
        <v>221</v>
      </c>
      <c r="C26" s="9" t="s">
        <v>32</v>
      </c>
      <c r="D26" s="10">
        <v>8</v>
      </c>
      <c r="E26" s="10">
        <v>0.75600000000000001</v>
      </c>
      <c r="F26" s="11">
        <f t="shared" si="0"/>
        <v>1264.3499999999999</v>
      </c>
      <c r="G26" s="12">
        <v>1250.8499999999999</v>
      </c>
      <c r="H26" s="12">
        <v>13.5</v>
      </c>
      <c r="I26" s="12">
        <v>0</v>
      </c>
      <c r="J26" s="14">
        <f t="shared" si="1"/>
        <v>0.63217500000000004</v>
      </c>
      <c r="K26" s="15">
        <f t="shared" si="2"/>
        <v>0.442523</v>
      </c>
    </row>
    <row r="27" spans="1:11" ht="17.25" customHeight="1">
      <c r="A27" s="23">
        <v>21</v>
      </c>
      <c r="B27" s="18" t="s">
        <v>221</v>
      </c>
      <c r="C27" s="9" t="s">
        <v>33</v>
      </c>
      <c r="D27" s="10">
        <v>33</v>
      </c>
      <c r="E27" s="10">
        <v>1.0786</v>
      </c>
      <c r="F27" s="11">
        <f t="shared" si="0"/>
        <v>1088.8499999999999</v>
      </c>
      <c r="G27" s="12">
        <v>730.35</v>
      </c>
      <c r="H27" s="12">
        <v>358.5</v>
      </c>
      <c r="I27" s="12">
        <v>0</v>
      </c>
      <c r="J27" s="14">
        <f t="shared" si="1"/>
        <v>0.54442500000000005</v>
      </c>
      <c r="K27" s="15">
        <f t="shared" si="2"/>
        <v>0.38109799999999999</v>
      </c>
    </row>
    <row r="28" spans="1:11" ht="17.25" customHeight="1">
      <c r="A28" s="23">
        <v>22</v>
      </c>
      <c r="B28" s="18" t="s">
        <v>221</v>
      </c>
      <c r="C28" s="9" t="s">
        <v>34</v>
      </c>
      <c r="D28" s="10">
        <v>5</v>
      </c>
      <c r="E28" s="10">
        <v>0.1668</v>
      </c>
      <c r="F28" s="11">
        <f t="shared" si="0"/>
        <v>0</v>
      </c>
      <c r="G28" s="12">
        <v>0</v>
      </c>
      <c r="H28" s="12">
        <v>0</v>
      </c>
      <c r="I28" s="12">
        <v>0</v>
      </c>
      <c r="J28" s="14">
        <f t="shared" si="1"/>
        <v>0</v>
      </c>
      <c r="K28" s="15">
        <f t="shared" si="2"/>
        <v>0</v>
      </c>
    </row>
    <row r="29" spans="1:11" ht="17.25" customHeight="1">
      <c r="A29" s="23">
        <v>23</v>
      </c>
      <c r="B29" s="18" t="s">
        <v>221</v>
      </c>
      <c r="C29" s="9" t="s">
        <v>35</v>
      </c>
      <c r="D29" s="10">
        <v>14</v>
      </c>
      <c r="E29" s="10">
        <v>0.62070000000000003</v>
      </c>
      <c r="F29" s="11">
        <f t="shared" si="0"/>
        <v>798.45</v>
      </c>
      <c r="G29" s="12">
        <v>280.95</v>
      </c>
      <c r="H29" s="12">
        <v>517.5</v>
      </c>
      <c r="I29" s="12">
        <v>0</v>
      </c>
      <c r="J29" s="14">
        <f t="shared" si="1"/>
        <v>0.399225</v>
      </c>
      <c r="K29" s="15">
        <f t="shared" si="2"/>
        <v>0.27945799999999998</v>
      </c>
    </row>
    <row r="30" spans="1:11" ht="17.25" customHeight="1">
      <c r="A30" s="23">
        <v>24</v>
      </c>
      <c r="B30" s="18" t="s">
        <v>221</v>
      </c>
      <c r="C30" s="9" t="s">
        <v>36</v>
      </c>
      <c r="D30" s="10">
        <v>7</v>
      </c>
      <c r="E30" s="10">
        <v>0.19889999999999999</v>
      </c>
      <c r="F30" s="11">
        <f t="shared" si="0"/>
        <v>327.14999999999998</v>
      </c>
      <c r="G30" s="12">
        <v>217.65</v>
      </c>
      <c r="H30" s="12">
        <v>109.5</v>
      </c>
      <c r="I30" s="12">
        <v>0</v>
      </c>
      <c r="J30" s="14">
        <f t="shared" si="1"/>
        <v>0.163575</v>
      </c>
      <c r="K30" s="15">
        <f t="shared" si="2"/>
        <v>0.11450299999999999</v>
      </c>
    </row>
    <row r="31" spans="1:11" ht="17.25" customHeight="1">
      <c r="A31" s="23">
        <v>25</v>
      </c>
      <c r="B31" s="18" t="s">
        <v>221</v>
      </c>
      <c r="C31" s="9" t="s">
        <v>37</v>
      </c>
      <c r="D31" s="10">
        <v>9</v>
      </c>
      <c r="E31" s="10">
        <v>0.20219999999999999</v>
      </c>
      <c r="F31" s="11">
        <f t="shared" si="0"/>
        <v>33</v>
      </c>
      <c r="G31" s="12">
        <v>0</v>
      </c>
      <c r="H31" s="12">
        <v>33</v>
      </c>
      <c r="I31" s="12">
        <v>0</v>
      </c>
      <c r="J31" s="14">
        <f t="shared" si="1"/>
        <v>1.6500000000000001E-2</v>
      </c>
      <c r="K31" s="15">
        <f t="shared" si="2"/>
        <v>1.155E-2</v>
      </c>
    </row>
    <row r="32" spans="1:11" ht="17.25" customHeight="1">
      <c r="A32" s="23">
        <v>26</v>
      </c>
      <c r="B32" s="18" t="s">
        <v>221</v>
      </c>
      <c r="C32" s="9" t="s">
        <v>38</v>
      </c>
      <c r="D32" s="10">
        <v>10</v>
      </c>
      <c r="E32" s="10">
        <v>0.25130000000000002</v>
      </c>
      <c r="F32" s="11">
        <f t="shared" si="0"/>
        <v>0</v>
      </c>
      <c r="G32" s="12">
        <v>0</v>
      </c>
      <c r="H32" s="12">
        <v>0</v>
      </c>
      <c r="I32" s="12">
        <v>0</v>
      </c>
      <c r="J32" s="14">
        <f t="shared" si="1"/>
        <v>0</v>
      </c>
      <c r="K32" s="15">
        <f t="shared" si="2"/>
        <v>0</v>
      </c>
    </row>
    <row r="33" spans="1:11" ht="17.25" customHeight="1">
      <c r="A33" s="23">
        <v>27</v>
      </c>
      <c r="B33" s="18" t="s">
        <v>221</v>
      </c>
      <c r="C33" s="9" t="s">
        <v>39</v>
      </c>
      <c r="D33" s="10">
        <v>7</v>
      </c>
      <c r="E33" s="10">
        <v>0.46200000000000002</v>
      </c>
      <c r="F33" s="11">
        <f t="shared" si="0"/>
        <v>58.95</v>
      </c>
      <c r="G33" s="12">
        <v>58.95</v>
      </c>
      <c r="H33" s="12">
        <v>0</v>
      </c>
      <c r="I33" s="12">
        <v>0</v>
      </c>
      <c r="J33" s="14">
        <f t="shared" si="1"/>
        <v>2.9475000000000001E-2</v>
      </c>
      <c r="K33" s="15">
        <f t="shared" si="2"/>
        <v>2.0632999999999999E-2</v>
      </c>
    </row>
    <row r="34" spans="1:11" ht="17.25" customHeight="1">
      <c r="A34" s="23">
        <v>28</v>
      </c>
      <c r="B34" s="18" t="s">
        <v>221</v>
      </c>
      <c r="C34" s="9" t="s">
        <v>40</v>
      </c>
      <c r="D34" s="10">
        <v>6</v>
      </c>
      <c r="E34" s="10">
        <v>0.36730000000000002</v>
      </c>
      <c r="F34" s="11">
        <f t="shared" si="0"/>
        <v>4021.85</v>
      </c>
      <c r="G34" s="12">
        <v>4021.85</v>
      </c>
      <c r="H34" s="12">
        <v>0</v>
      </c>
      <c r="I34" s="12">
        <v>0</v>
      </c>
      <c r="J34" s="14">
        <f t="shared" si="1"/>
        <v>2.0109249999999999</v>
      </c>
      <c r="K34" s="15">
        <f t="shared" si="2"/>
        <v>1.407648</v>
      </c>
    </row>
    <row r="35" spans="1:11" ht="17.25" customHeight="1">
      <c r="A35" s="23">
        <v>29</v>
      </c>
      <c r="B35" s="18" t="s">
        <v>221</v>
      </c>
      <c r="C35" s="9" t="s">
        <v>41</v>
      </c>
      <c r="D35" s="10">
        <v>3</v>
      </c>
      <c r="E35" s="10">
        <v>0.311</v>
      </c>
      <c r="F35" s="11">
        <f t="shared" si="0"/>
        <v>4272.1499999999996</v>
      </c>
      <c r="G35" s="12">
        <v>4272.1499999999996</v>
      </c>
      <c r="H35" s="12">
        <v>0</v>
      </c>
      <c r="I35" s="12">
        <v>0</v>
      </c>
      <c r="J35" s="14">
        <f t="shared" si="1"/>
        <v>2.1360749999999999</v>
      </c>
      <c r="K35" s="15">
        <f t="shared" si="2"/>
        <v>1.4952529999999999</v>
      </c>
    </row>
    <row r="36" spans="1:11" s="43" customFormat="1" ht="17.25" customHeight="1">
      <c r="A36" s="37" t="s">
        <v>225</v>
      </c>
      <c r="B36" s="38"/>
      <c r="C36" s="39"/>
      <c r="D36" s="40"/>
      <c r="E36" s="40"/>
      <c r="F36" s="41">
        <f>SUM(F7:F35)</f>
        <v>14729.3</v>
      </c>
      <c r="G36" s="41">
        <f>SUM(G7:G35)</f>
        <v>13340.8</v>
      </c>
      <c r="H36" s="41">
        <f>SUM(H7:H35)</f>
        <v>1308</v>
      </c>
      <c r="I36" s="41">
        <f>SUM(I7:I35)</f>
        <v>80.5</v>
      </c>
      <c r="J36" s="42">
        <f>SUM(J7:J35)</f>
        <v>7.3646500000000001</v>
      </c>
      <c r="K36" s="42">
        <f>SUM(K7:K35)</f>
        <v>5.155259</v>
      </c>
    </row>
    <row r="37" spans="1:11" ht="17.25" customHeight="1">
      <c r="A37" s="23">
        <v>30</v>
      </c>
      <c r="B37" s="8" t="s">
        <v>42</v>
      </c>
      <c r="C37" s="10" t="s">
        <v>43</v>
      </c>
      <c r="D37" s="10">
        <v>9</v>
      </c>
      <c r="E37" s="10">
        <v>0.13059999999999999</v>
      </c>
      <c r="F37" s="11">
        <f t="shared" ref="F37:F50" si="3">G37+H37+I37</f>
        <v>6796</v>
      </c>
      <c r="G37" s="12">
        <v>796</v>
      </c>
      <c r="H37" s="12">
        <v>6000</v>
      </c>
      <c r="I37" s="12">
        <v>0</v>
      </c>
      <c r="J37" s="14">
        <f t="shared" ref="J37:J50" si="4">F37*0.0005</f>
        <v>3.3980000000000001</v>
      </c>
      <c r="K37" s="15">
        <f t="shared" ref="K37:K100" si="5">J37*0.7</f>
        <v>2.3786</v>
      </c>
    </row>
    <row r="38" spans="1:11" ht="17.25" customHeight="1">
      <c r="A38" s="23">
        <v>31</v>
      </c>
      <c r="B38" s="8" t="s">
        <v>42</v>
      </c>
      <c r="C38" s="10" t="s">
        <v>44</v>
      </c>
      <c r="D38" s="10">
        <v>9</v>
      </c>
      <c r="E38" s="10">
        <v>0.16900000000000001</v>
      </c>
      <c r="F38" s="11">
        <f t="shared" si="3"/>
        <v>670</v>
      </c>
      <c r="G38" s="12">
        <v>670</v>
      </c>
      <c r="H38" s="12">
        <v>0</v>
      </c>
      <c r="I38" s="12">
        <v>0</v>
      </c>
      <c r="J38" s="14">
        <f t="shared" si="4"/>
        <v>0.33500000000000002</v>
      </c>
      <c r="K38" s="15">
        <f t="shared" si="5"/>
        <v>0.23449999999999999</v>
      </c>
    </row>
    <row r="39" spans="1:11" ht="17.25" customHeight="1">
      <c r="A39" s="23">
        <v>32</v>
      </c>
      <c r="B39" s="8" t="s">
        <v>42</v>
      </c>
      <c r="C39" s="10" t="s">
        <v>45</v>
      </c>
      <c r="D39" s="10">
        <v>8</v>
      </c>
      <c r="E39" s="10">
        <v>0.1439</v>
      </c>
      <c r="F39" s="11">
        <f t="shared" si="3"/>
        <v>440</v>
      </c>
      <c r="G39" s="12">
        <v>440</v>
      </c>
      <c r="H39" s="12">
        <v>0</v>
      </c>
      <c r="I39" s="12">
        <v>0</v>
      </c>
      <c r="J39" s="14">
        <f t="shared" si="4"/>
        <v>0.22</v>
      </c>
      <c r="K39" s="15">
        <f t="shared" si="5"/>
        <v>0.154</v>
      </c>
    </row>
    <row r="40" spans="1:11" ht="17.25" customHeight="1">
      <c r="A40" s="23">
        <v>33</v>
      </c>
      <c r="B40" s="8" t="s">
        <v>42</v>
      </c>
      <c r="C40" s="10" t="s">
        <v>46</v>
      </c>
      <c r="D40" s="10">
        <v>18</v>
      </c>
      <c r="E40" s="10">
        <v>0.38500000000000001</v>
      </c>
      <c r="F40" s="11">
        <f t="shared" si="3"/>
        <v>1526</v>
      </c>
      <c r="G40" s="12">
        <v>1526</v>
      </c>
      <c r="H40" s="12">
        <v>0</v>
      </c>
      <c r="I40" s="12">
        <v>0</v>
      </c>
      <c r="J40" s="14">
        <f t="shared" si="4"/>
        <v>0.76300000000000001</v>
      </c>
      <c r="K40" s="15">
        <f t="shared" si="5"/>
        <v>0.53410000000000002</v>
      </c>
    </row>
    <row r="41" spans="1:11" ht="17.25" customHeight="1">
      <c r="A41" s="23">
        <v>34</v>
      </c>
      <c r="B41" s="8" t="s">
        <v>42</v>
      </c>
      <c r="C41" s="10" t="s">
        <v>47</v>
      </c>
      <c r="D41" s="10">
        <v>13</v>
      </c>
      <c r="E41" s="10">
        <v>0.35639999999999999</v>
      </c>
      <c r="F41" s="11">
        <f t="shared" si="3"/>
        <v>1500</v>
      </c>
      <c r="G41" s="12">
        <v>1500</v>
      </c>
      <c r="H41" s="12">
        <v>0</v>
      </c>
      <c r="I41" s="12">
        <v>0</v>
      </c>
      <c r="J41" s="14">
        <f t="shared" si="4"/>
        <v>0.75</v>
      </c>
      <c r="K41" s="15">
        <f t="shared" si="5"/>
        <v>0.52500000000000002</v>
      </c>
    </row>
    <row r="42" spans="1:11" ht="17.25" customHeight="1">
      <c r="A42" s="23">
        <v>35</v>
      </c>
      <c r="B42" s="8" t="s">
        <v>42</v>
      </c>
      <c r="C42" s="10" t="s">
        <v>48</v>
      </c>
      <c r="D42" s="10">
        <v>15</v>
      </c>
      <c r="E42" s="10">
        <v>0.3503</v>
      </c>
      <c r="F42" s="11">
        <f t="shared" si="3"/>
        <v>958</v>
      </c>
      <c r="G42" s="12">
        <v>958</v>
      </c>
      <c r="H42" s="12">
        <v>0</v>
      </c>
      <c r="I42" s="12">
        <v>0</v>
      </c>
      <c r="J42" s="14">
        <f t="shared" si="4"/>
        <v>0.47899999999999998</v>
      </c>
      <c r="K42" s="15">
        <f t="shared" si="5"/>
        <v>0.33529999999999999</v>
      </c>
    </row>
    <row r="43" spans="1:11" ht="17.25" customHeight="1">
      <c r="A43" s="23">
        <v>36</v>
      </c>
      <c r="B43" s="8" t="s">
        <v>42</v>
      </c>
      <c r="C43" s="10" t="s">
        <v>49</v>
      </c>
      <c r="D43" s="10">
        <v>22</v>
      </c>
      <c r="E43" s="10">
        <v>0.443</v>
      </c>
      <c r="F43" s="11">
        <f t="shared" si="3"/>
        <v>1400</v>
      </c>
      <c r="G43" s="12">
        <v>1400</v>
      </c>
      <c r="H43" s="12">
        <v>0</v>
      </c>
      <c r="I43" s="12">
        <v>0</v>
      </c>
      <c r="J43" s="14">
        <f t="shared" si="4"/>
        <v>0.7</v>
      </c>
      <c r="K43" s="15">
        <f t="shared" si="5"/>
        <v>0.49</v>
      </c>
    </row>
    <row r="44" spans="1:11" ht="17.25" customHeight="1">
      <c r="A44" s="23">
        <v>37</v>
      </c>
      <c r="B44" s="8" t="s">
        <v>42</v>
      </c>
      <c r="C44" s="10" t="s">
        <v>50</v>
      </c>
      <c r="D44" s="10">
        <v>5</v>
      </c>
      <c r="E44" s="10">
        <v>0.13139999999999999</v>
      </c>
      <c r="F44" s="11">
        <f t="shared" si="3"/>
        <v>947</v>
      </c>
      <c r="G44" s="12">
        <v>947</v>
      </c>
      <c r="H44" s="12">
        <v>0</v>
      </c>
      <c r="I44" s="12">
        <v>0</v>
      </c>
      <c r="J44" s="14">
        <f t="shared" si="4"/>
        <v>0.47349999999999998</v>
      </c>
      <c r="K44" s="15">
        <f t="shared" si="5"/>
        <v>0.33145000000000002</v>
      </c>
    </row>
    <row r="45" spans="1:11" ht="17.25" customHeight="1">
      <c r="A45" s="23">
        <v>38</v>
      </c>
      <c r="B45" s="8" t="s">
        <v>42</v>
      </c>
      <c r="C45" s="10" t="s">
        <v>51</v>
      </c>
      <c r="D45" s="10">
        <v>12</v>
      </c>
      <c r="E45" s="10">
        <v>0.22</v>
      </c>
      <c r="F45" s="11">
        <f t="shared" si="3"/>
        <v>1441</v>
      </c>
      <c r="G45" s="12">
        <v>1441</v>
      </c>
      <c r="H45" s="12">
        <v>0</v>
      </c>
      <c r="I45" s="12">
        <v>0</v>
      </c>
      <c r="J45" s="14">
        <f t="shared" si="4"/>
        <v>0.72050000000000003</v>
      </c>
      <c r="K45" s="15">
        <f t="shared" si="5"/>
        <v>0.50434999999999997</v>
      </c>
    </row>
    <row r="46" spans="1:11" ht="17.25" customHeight="1">
      <c r="A46" s="23">
        <v>39</v>
      </c>
      <c r="B46" s="8" t="s">
        <v>42</v>
      </c>
      <c r="C46" s="10" t="s">
        <v>52</v>
      </c>
      <c r="D46" s="10">
        <v>14</v>
      </c>
      <c r="E46" s="10">
        <v>0.24840000000000001</v>
      </c>
      <c r="F46" s="11">
        <f t="shared" si="3"/>
        <v>1390</v>
      </c>
      <c r="G46" s="12">
        <v>1390</v>
      </c>
      <c r="H46" s="12">
        <v>0</v>
      </c>
      <c r="I46" s="12">
        <v>0</v>
      </c>
      <c r="J46" s="14">
        <f t="shared" si="4"/>
        <v>0.69499999999999995</v>
      </c>
      <c r="K46" s="15">
        <f t="shared" si="5"/>
        <v>0.48649999999999999</v>
      </c>
    </row>
    <row r="47" spans="1:11" ht="17.25" customHeight="1">
      <c r="A47" s="23">
        <v>40</v>
      </c>
      <c r="B47" s="8" t="s">
        <v>42</v>
      </c>
      <c r="C47" s="10" t="s">
        <v>53</v>
      </c>
      <c r="D47" s="10">
        <v>17</v>
      </c>
      <c r="E47" s="10">
        <v>0.28000000000000003</v>
      </c>
      <c r="F47" s="11">
        <f t="shared" si="3"/>
        <v>1100</v>
      </c>
      <c r="G47" s="12">
        <v>1100</v>
      </c>
      <c r="H47" s="12">
        <v>0</v>
      </c>
      <c r="I47" s="12">
        <v>0</v>
      </c>
      <c r="J47" s="14">
        <f t="shared" si="4"/>
        <v>0.55000000000000004</v>
      </c>
      <c r="K47" s="15">
        <f t="shared" si="5"/>
        <v>0.38500000000000001</v>
      </c>
    </row>
    <row r="48" spans="1:11" ht="17.25" customHeight="1">
      <c r="A48" s="23">
        <v>41</v>
      </c>
      <c r="B48" s="8" t="s">
        <v>42</v>
      </c>
      <c r="C48" s="10" t="s">
        <v>54</v>
      </c>
      <c r="D48" s="10">
        <v>13</v>
      </c>
      <c r="E48" s="10">
        <v>0.27829999999999999</v>
      </c>
      <c r="F48" s="11">
        <f t="shared" si="3"/>
        <v>1340</v>
      </c>
      <c r="G48" s="12">
        <v>1340</v>
      </c>
      <c r="H48" s="12">
        <v>0</v>
      </c>
      <c r="I48" s="12">
        <v>0</v>
      </c>
      <c r="J48" s="14">
        <f t="shared" si="4"/>
        <v>0.67</v>
      </c>
      <c r="K48" s="15">
        <f t="shared" si="5"/>
        <v>0.46899999999999997</v>
      </c>
    </row>
    <row r="49" spans="1:11" ht="17.25" customHeight="1">
      <c r="A49" s="23">
        <v>42</v>
      </c>
      <c r="B49" s="8" t="s">
        <v>42</v>
      </c>
      <c r="C49" s="10" t="s">
        <v>55</v>
      </c>
      <c r="D49" s="10">
        <v>20</v>
      </c>
      <c r="E49" s="10">
        <v>0.35799999999999998</v>
      </c>
      <c r="F49" s="11">
        <f t="shared" si="3"/>
        <v>1857</v>
      </c>
      <c r="G49" s="12">
        <v>1857</v>
      </c>
      <c r="H49" s="12">
        <v>0</v>
      </c>
      <c r="I49" s="12">
        <v>0</v>
      </c>
      <c r="J49" s="14">
        <f t="shared" si="4"/>
        <v>0.92849999999999999</v>
      </c>
      <c r="K49" s="15">
        <f t="shared" si="5"/>
        <v>0.64995000000000003</v>
      </c>
    </row>
    <row r="50" spans="1:11" ht="17.25" customHeight="1">
      <c r="A50" s="23">
        <v>43</v>
      </c>
      <c r="B50" s="8" t="s">
        <v>42</v>
      </c>
      <c r="C50" s="10" t="s">
        <v>56</v>
      </c>
      <c r="D50" s="10">
        <v>19</v>
      </c>
      <c r="E50" s="10">
        <v>0.33379999999999999</v>
      </c>
      <c r="F50" s="11">
        <f t="shared" si="3"/>
        <v>1370</v>
      </c>
      <c r="G50" s="12">
        <v>1370</v>
      </c>
      <c r="H50" s="12">
        <v>0</v>
      </c>
      <c r="I50" s="12">
        <v>0</v>
      </c>
      <c r="J50" s="14">
        <f t="shared" si="4"/>
        <v>0.68500000000000005</v>
      </c>
      <c r="K50" s="15">
        <f t="shared" si="5"/>
        <v>0.47949999999999998</v>
      </c>
    </row>
    <row r="51" spans="1:11" s="43" customFormat="1" ht="17.25" customHeight="1">
      <c r="A51" s="44" t="s">
        <v>225</v>
      </c>
      <c r="B51" s="45"/>
      <c r="C51" s="46"/>
      <c r="D51" s="40"/>
      <c r="E51" s="40"/>
      <c r="F51" s="41">
        <f>SUM(F37:F50)</f>
        <v>22735</v>
      </c>
      <c r="G51" s="41">
        <f>SUM(G37:G50)</f>
        <v>16735</v>
      </c>
      <c r="H51" s="41">
        <f>SUM(H37:H50)</f>
        <v>6000</v>
      </c>
      <c r="I51" s="41">
        <f>SUM(I37:I50)</f>
        <v>0</v>
      </c>
      <c r="J51" s="42">
        <f>SUM(J37:J50)</f>
        <v>11.3675</v>
      </c>
      <c r="K51" s="42">
        <f>SUM(K37:K50)</f>
        <v>7.9572500000000002</v>
      </c>
    </row>
    <row r="52" spans="1:11" ht="17.25" customHeight="1">
      <c r="A52" s="23">
        <v>44</v>
      </c>
      <c r="B52" s="8" t="s">
        <v>57</v>
      </c>
      <c r="C52" s="13" t="s">
        <v>58</v>
      </c>
      <c r="D52" s="10">
        <v>12</v>
      </c>
      <c r="E52" s="10">
        <v>0.3397</v>
      </c>
      <c r="F52" s="11">
        <f t="shared" ref="F52:F64" si="6">G52+H52+I52</f>
        <v>1452.07</v>
      </c>
      <c r="G52" s="12">
        <v>1452.07</v>
      </c>
      <c r="H52" s="12">
        <v>0</v>
      </c>
      <c r="I52" s="12">
        <v>0</v>
      </c>
      <c r="J52" s="14">
        <f t="shared" ref="J52:J64" si="7">F52*0.0005</f>
        <v>0.72603499999999999</v>
      </c>
      <c r="K52" s="15">
        <f t="shared" si="5"/>
        <v>0.50822500000000004</v>
      </c>
    </row>
    <row r="53" spans="1:11" ht="17.25" customHeight="1">
      <c r="A53" s="23">
        <v>45</v>
      </c>
      <c r="B53" s="8" t="s">
        <v>57</v>
      </c>
      <c r="C53" s="13" t="s">
        <v>59</v>
      </c>
      <c r="D53" s="10">
        <v>19</v>
      </c>
      <c r="E53" s="10">
        <v>0.51339999999999997</v>
      </c>
      <c r="F53" s="11">
        <f t="shared" si="6"/>
        <v>0</v>
      </c>
      <c r="G53" s="12">
        <v>0</v>
      </c>
      <c r="H53" s="12">
        <v>0</v>
      </c>
      <c r="I53" s="12">
        <v>0</v>
      </c>
      <c r="J53" s="14">
        <f t="shared" si="7"/>
        <v>0</v>
      </c>
      <c r="K53" s="15">
        <f t="shared" si="5"/>
        <v>0</v>
      </c>
    </row>
    <row r="54" spans="1:11" ht="17.25" customHeight="1">
      <c r="A54" s="23">
        <v>46</v>
      </c>
      <c r="B54" s="8" t="s">
        <v>57</v>
      </c>
      <c r="C54" s="13" t="s">
        <v>60</v>
      </c>
      <c r="D54" s="10">
        <v>28</v>
      </c>
      <c r="E54" s="10">
        <v>0.60980000000000001</v>
      </c>
      <c r="F54" s="11">
        <f t="shared" si="6"/>
        <v>6460.79</v>
      </c>
      <c r="G54" s="12">
        <v>6460.79</v>
      </c>
      <c r="H54" s="12">
        <v>0</v>
      </c>
      <c r="I54" s="12">
        <v>0</v>
      </c>
      <c r="J54" s="14">
        <f t="shared" si="7"/>
        <v>3.2303950000000001</v>
      </c>
      <c r="K54" s="15">
        <f t="shared" si="5"/>
        <v>2.2612770000000002</v>
      </c>
    </row>
    <row r="55" spans="1:11" ht="17.25" customHeight="1">
      <c r="A55" s="23">
        <v>47</v>
      </c>
      <c r="B55" s="8" t="s">
        <v>57</v>
      </c>
      <c r="C55" s="13" t="s">
        <v>61</v>
      </c>
      <c r="D55" s="10">
        <v>28</v>
      </c>
      <c r="E55" s="10">
        <v>0.87060000000000004</v>
      </c>
      <c r="F55" s="11">
        <f t="shared" si="6"/>
        <v>1018.17</v>
      </c>
      <c r="G55" s="12">
        <v>1018.17</v>
      </c>
      <c r="H55" s="12">
        <v>0</v>
      </c>
      <c r="I55" s="12">
        <v>0</v>
      </c>
      <c r="J55" s="14">
        <f t="shared" si="7"/>
        <v>0.50908500000000001</v>
      </c>
      <c r="K55" s="15">
        <f t="shared" si="5"/>
        <v>0.35636000000000001</v>
      </c>
    </row>
    <row r="56" spans="1:11" ht="17.25" customHeight="1">
      <c r="A56" s="23">
        <v>48</v>
      </c>
      <c r="B56" s="8" t="s">
        <v>57</v>
      </c>
      <c r="C56" s="13" t="s">
        <v>62</v>
      </c>
      <c r="D56" s="10">
        <v>18</v>
      </c>
      <c r="E56" s="10">
        <v>0.3629</v>
      </c>
      <c r="F56" s="11">
        <f t="shared" si="6"/>
        <v>3954.58</v>
      </c>
      <c r="G56" s="12">
        <v>3954.58</v>
      </c>
      <c r="H56" s="12">
        <v>0</v>
      </c>
      <c r="I56" s="12">
        <v>0</v>
      </c>
      <c r="J56" s="14">
        <f t="shared" si="7"/>
        <v>1.97729</v>
      </c>
      <c r="K56" s="15">
        <f t="shared" si="5"/>
        <v>1.3841030000000001</v>
      </c>
    </row>
    <row r="57" spans="1:11" ht="17.25" customHeight="1">
      <c r="A57" s="23">
        <v>49</v>
      </c>
      <c r="B57" s="8" t="s">
        <v>57</v>
      </c>
      <c r="C57" s="13" t="s">
        <v>63</v>
      </c>
      <c r="D57" s="10">
        <v>19</v>
      </c>
      <c r="E57" s="10">
        <v>0.4783</v>
      </c>
      <c r="F57" s="11">
        <f t="shared" si="6"/>
        <v>4067.59</v>
      </c>
      <c r="G57" s="12">
        <v>4067.59</v>
      </c>
      <c r="H57" s="12">
        <v>0</v>
      </c>
      <c r="I57" s="12">
        <v>0</v>
      </c>
      <c r="J57" s="14">
        <f t="shared" si="7"/>
        <v>2.033795</v>
      </c>
      <c r="K57" s="15">
        <f t="shared" si="5"/>
        <v>1.423657</v>
      </c>
    </row>
    <row r="58" spans="1:11" ht="17.25" customHeight="1">
      <c r="A58" s="23">
        <v>50</v>
      </c>
      <c r="B58" s="8" t="s">
        <v>57</v>
      </c>
      <c r="C58" s="13" t="s">
        <v>64</v>
      </c>
      <c r="D58" s="10">
        <v>24</v>
      </c>
      <c r="E58" s="10">
        <v>0.44500000000000001</v>
      </c>
      <c r="F58" s="11">
        <f t="shared" si="6"/>
        <v>1522.4</v>
      </c>
      <c r="G58" s="12">
        <v>1522.4</v>
      </c>
      <c r="H58" s="12">
        <v>0</v>
      </c>
      <c r="I58" s="12">
        <v>0</v>
      </c>
      <c r="J58" s="14">
        <f t="shared" si="7"/>
        <v>0.76119999999999999</v>
      </c>
      <c r="K58" s="15">
        <f t="shared" si="5"/>
        <v>0.53283999999999998</v>
      </c>
    </row>
    <row r="59" spans="1:11" ht="17.25" customHeight="1">
      <c r="A59" s="23">
        <v>51</v>
      </c>
      <c r="B59" s="8" t="s">
        <v>57</v>
      </c>
      <c r="C59" s="13" t="s">
        <v>65</v>
      </c>
      <c r="D59" s="10">
        <v>21</v>
      </c>
      <c r="E59" s="10">
        <v>0.47620000000000001</v>
      </c>
      <c r="F59" s="11">
        <f t="shared" si="6"/>
        <v>971.19</v>
      </c>
      <c r="G59" s="12">
        <v>971.19</v>
      </c>
      <c r="H59" s="12">
        <v>0</v>
      </c>
      <c r="I59" s="12">
        <v>0</v>
      </c>
      <c r="J59" s="14">
        <f t="shared" si="7"/>
        <v>0.485595</v>
      </c>
      <c r="K59" s="15">
        <f t="shared" si="5"/>
        <v>0.33991700000000002</v>
      </c>
    </row>
    <row r="60" spans="1:11" ht="17.25" customHeight="1">
      <c r="A60" s="23">
        <v>52</v>
      </c>
      <c r="B60" s="8" t="s">
        <v>57</v>
      </c>
      <c r="C60" s="13" t="s">
        <v>66</v>
      </c>
      <c r="D60" s="10">
        <v>21</v>
      </c>
      <c r="E60" s="10">
        <v>0.30470000000000003</v>
      </c>
      <c r="F60" s="11">
        <f t="shared" si="6"/>
        <v>1063.6600000000001</v>
      </c>
      <c r="G60" s="12">
        <v>1063.6600000000001</v>
      </c>
      <c r="H60" s="12">
        <v>0</v>
      </c>
      <c r="I60" s="12">
        <v>0</v>
      </c>
      <c r="J60" s="14">
        <f t="shared" si="7"/>
        <v>0.53183000000000002</v>
      </c>
      <c r="K60" s="15">
        <f t="shared" si="5"/>
        <v>0.37228099999999997</v>
      </c>
    </row>
    <row r="61" spans="1:11" ht="17.25" customHeight="1">
      <c r="A61" s="23">
        <v>53</v>
      </c>
      <c r="B61" s="8" t="s">
        <v>57</v>
      </c>
      <c r="C61" s="13" t="s">
        <v>67</v>
      </c>
      <c r="D61" s="10">
        <v>13</v>
      </c>
      <c r="E61" s="10">
        <v>0.44879999999999998</v>
      </c>
      <c r="F61" s="11">
        <f t="shared" si="6"/>
        <v>3759.6</v>
      </c>
      <c r="G61" s="12">
        <v>3759.6</v>
      </c>
      <c r="H61" s="12">
        <v>0</v>
      </c>
      <c r="I61" s="12">
        <v>0</v>
      </c>
      <c r="J61" s="14">
        <f t="shared" si="7"/>
        <v>1.8797999999999999</v>
      </c>
      <c r="K61" s="15">
        <f t="shared" si="5"/>
        <v>1.31586</v>
      </c>
    </row>
    <row r="62" spans="1:11" ht="17.25" customHeight="1">
      <c r="A62" s="23">
        <v>54</v>
      </c>
      <c r="B62" s="8" t="s">
        <v>57</v>
      </c>
      <c r="C62" s="13" t="s">
        <v>68</v>
      </c>
      <c r="D62" s="10">
        <v>17</v>
      </c>
      <c r="E62" s="10">
        <v>0.34260000000000002</v>
      </c>
      <c r="F62" s="11">
        <f t="shared" si="6"/>
        <v>3014.4</v>
      </c>
      <c r="G62" s="12">
        <v>3014.4</v>
      </c>
      <c r="H62" s="12">
        <v>0</v>
      </c>
      <c r="I62" s="12">
        <v>0</v>
      </c>
      <c r="J62" s="14">
        <f t="shared" si="7"/>
        <v>1.5072000000000001</v>
      </c>
      <c r="K62" s="15">
        <f t="shared" si="5"/>
        <v>1.05504</v>
      </c>
    </row>
    <row r="63" spans="1:11" ht="17.25" customHeight="1">
      <c r="A63" s="23">
        <v>55</v>
      </c>
      <c r="B63" s="8" t="s">
        <v>57</v>
      </c>
      <c r="C63" s="13" t="s">
        <v>69</v>
      </c>
      <c r="D63" s="10">
        <v>25</v>
      </c>
      <c r="E63" s="10">
        <v>0.52859999999999996</v>
      </c>
      <c r="F63" s="11">
        <f t="shared" si="6"/>
        <v>1246.98</v>
      </c>
      <c r="G63" s="12">
        <v>1246.98</v>
      </c>
      <c r="H63" s="12">
        <v>0</v>
      </c>
      <c r="I63" s="12">
        <v>0</v>
      </c>
      <c r="J63" s="14">
        <f t="shared" si="7"/>
        <v>0.62348999999999999</v>
      </c>
      <c r="K63" s="15">
        <f t="shared" si="5"/>
        <v>0.43644300000000003</v>
      </c>
    </row>
    <row r="64" spans="1:11" ht="17.25" customHeight="1">
      <c r="A64" s="23">
        <v>56</v>
      </c>
      <c r="B64" s="8" t="s">
        <v>57</v>
      </c>
      <c r="C64" s="13" t="s">
        <v>70</v>
      </c>
      <c r="D64" s="10">
        <v>15</v>
      </c>
      <c r="E64" s="10">
        <v>0.46850000000000003</v>
      </c>
      <c r="F64" s="11">
        <f t="shared" si="6"/>
        <v>4478.8999999999996</v>
      </c>
      <c r="G64" s="12">
        <v>2451.4</v>
      </c>
      <c r="H64" s="12">
        <v>1627.5</v>
      </c>
      <c r="I64" s="12">
        <v>400</v>
      </c>
      <c r="J64" s="14">
        <f t="shared" si="7"/>
        <v>2.2394500000000002</v>
      </c>
      <c r="K64" s="15">
        <f t="shared" si="5"/>
        <v>1.567615</v>
      </c>
    </row>
    <row r="65" spans="1:11" s="43" customFormat="1" ht="17.25" customHeight="1">
      <c r="A65" s="47" t="s">
        <v>225</v>
      </c>
      <c r="B65" s="48"/>
      <c r="C65" s="49"/>
      <c r="D65" s="40"/>
      <c r="E65" s="40"/>
      <c r="F65" s="41">
        <f>SUM(F52:F64)</f>
        <v>33010.33</v>
      </c>
      <c r="G65" s="41">
        <f>SUM(G52:G64)</f>
        <v>30982.83</v>
      </c>
      <c r="H65" s="41">
        <f>SUM(H52:H64)</f>
        <v>1627.5</v>
      </c>
      <c r="I65" s="41">
        <f>SUM(I52:I64)</f>
        <v>400</v>
      </c>
      <c r="J65" s="42">
        <f>SUM(J52:J64)</f>
        <v>16.505165000000002</v>
      </c>
      <c r="K65" s="42">
        <f>SUM(K52:K64)</f>
        <v>11.553618</v>
      </c>
    </row>
    <row r="66" spans="1:11" ht="17.25" customHeight="1">
      <c r="A66" s="23">
        <v>57</v>
      </c>
      <c r="B66" s="8" t="s">
        <v>71</v>
      </c>
      <c r="C66" s="10" t="s">
        <v>72</v>
      </c>
      <c r="D66" s="10">
        <v>12</v>
      </c>
      <c r="E66" s="10">
        <v>0.2281</v>
      </c>
      <c r="F66" s="11">
        <f t="shared" ref="F66:F80" si="8">G66+H66+I66</f>
        <v>2241</v>
      </c>
      <c r="G66" s="12">
        <v>1460</v>
      </c>
      <c r="H66" s="12">
        <v>781</v>
      </c>
      <c r="I66" s="12">
        <v>0</v>
      </c>
      <c r="J66" s="14">
        <f t="shared" ref="J66:J80" si="9">F66*0.0005</f>
        <v>1.1205000000000001</v>
      </c>
      <c r="K66" s="15">
        <f t="shared" si="5"/>
        <v>0.78434999999999999</v>
      </c>
    </row>
    <row r="67" spans="1:11" ht="17.25" customHeight="1">
      <c r="A67" s="23">
        <v>58</v>
      </c>
      <c r="B67" s="8" t="s">
        <v>71</v>
      </c>
      <c r="C67" s="10" t="s">
        <v>73</v>
      </c>
      <c r="D67" s="10">
        <v>20</v>
      </c>
      <c r="E67" s="10">
        <v>0.38619999999999999</v>
      </c>
      <c r="F67" s="11">
        <f t="shared" si="8"/>
        <v>1923</v>
      </c>
      <c r="G67" s="12">
        <v>1650</v>
      </c>
      <c r="H67" s="12">
        <v>123</v>
      </c>
      <c r="I67" s="12">
        <v>150</v>
      </c>
      <c r="J67" s="14">
        <f t="shared" si="9"/>
        <v>0.96150000000000002</v>
      </c>
      <c r="K67" s="15">
        <f t="shared" si="5"/>
        <v>0.67305000000000004</v>
      </c>
    </row>
    <row r="68" spans="1:11" ht="17.25" customHeight="1">
      <c r="A68" s="23">
        <v>59</v>
      </c>
      <c r="B68" s="8" t="s">
        <v>71</v>
      </c>
      <c r="C68" s="10" t="s">
        <v>74</v>
      </c>
      <c r="D68" s="10">
        <v>9</v>
      </c>
      <c r="E68" s="10">
        <v>0.15229999999999999</v>
      </c>
      <c r="F68" s="11">
        <f t="shared" si="8"/>
        <v>2535</v>
      </c>
      <c r="G68" s="12">
        <v>180</v>
      </c>
      <c r="H68" s="12">
        <v>2175</v>
      </c>
      <c r="I68" s="12">
        <v>180</v>
      </c>
      <c r="J68" s="14">
        <f t="shared" si="9"/>
        <v>1.2675000000000001</v>
      </c>
      <c r="K68" s="15">
        <f t="shared" si="5"/>
        <v>0.88724999999999998</v>
      </c>
    </row>
    <row r="69" spans="1:11" ht="17.25" customHeight="1">
      <c r="A69" s="23">
        <v>60</v>
      </c>
      <c r="B69" s="8" t="s">
        <v>71</v>
      </c>
      <c r="C69" s="10" t="s">
        <v>75</v>
      </c>
      <c r="D69" s="10">
        <v>13</v>
      </c>
      <c r="E69" s="10">
        <v>0.22539999999999999</v>
      </c>
      <c r="F69" s="11">
        <f t="shared" si="8"/>
        <v>2812</v>
      </c>
      <c r="G69" s="12">
        <v>2800</v>
      </c>
      <c r="H69" s="12">
        <v>0</v>
      </c>
      <c r="I69" s="12">
        <v>12</v>
      </c>
      <c r="J69" s="14">
        <f t="shared" si="9"/>
        <v>1.4059999999999999</v>
      </c>
      <c r="K69" s="15">
        <f t="shared" si="5"/>
        <v>0.98419999999999996</v>
      </c>
    </row>
    <row r="70" spans="1:11" ht="17.25" customHeight="1">
      <c r="A70" s="23">
        <v>61</v>
      </c>
      <c r="B70" s="8" t="s">
        <v>71</v>
      </c>
      <c r="C70" s="10" t="s">
        <v>76</v>
      </c>
      <c r="D70" s="10">
        <v>20</v>
      </c>
      <c r="E70" s="10">
        <v>0.43459999999999999</v>
      </c>
      <c r="F70" s="11">
        <f t="shared" si="8"/>
        <v>7325</v>
      </c>
      <c r="G70" s="12">
        <v>1570</v>
      </c>
      <c r="H70" s="12">
        <v>5640</v>
      </c>
      <c r="I70" s="12">
        <v>115</v>
      </c>
      <c r="J70" s="14">
        <f t="shared" si="9"/>
        <v>3.6625000000000001</v>
      </c>
      <c r="K70" s="15">
        <f t="shared" si="5"/>
        <v>2.5637500000000002</v>
      </c>
    </row>
    <row r="71" spans="1:11" ht="17.25" customHeight="1">
      <c r="A71" s="23">
        <v>62</v>
      </c>
      <c r="B71" s="8" t="s">
        <v>71</v>
      </c>
      <c r="C71" s="10" t="s">
        <v>77</v>
      </c>
      <c r="D71" s="10">
        <v>11</v>
      </c>
      <c r="E71" s="10">
        <v>0.29360000000000003</v>
      </c>
      <c r="F71" s="11">
        <f t="shared" si="8"/>
        <v>1693.5</v>
      </c>
      <c r="G71" s="12">
        <v>1644</v>
      </c>
      <c r="H71" s="12">
        <v>49.5</v>
      </c>
      <c r="I71" s="12">
        <v>0</v>
      </c>
      <c r="J71" s="14">
        <f t="shared" si="9"/>
        <v>0.84675</v>
      </c>
      <c r="K71" s="15">
        <f t="shared" si="5"/>
        <v>0.59272499999999995</v>
      </c>
    </row>
    <row r="72" spans="1:11" ht="17.25" customHeight="1">
      <c r="A72" s="23">
        <v>63</v>
      </c>
      <c r="B72" s="8" t="s">
        <v>71</v>
      </c>
      <c r="C72" s="10" t="s">
        <v>78</v>
      </c>
      <c r="D72" s="10">
        <v>11</v>
      </c>
      <c r="E72" s="10">
        <v>0.1862</v>
      </c>
      <c r="F72" s="11">
        <f t="shared" si="8"/>
        <v>2405</v>
      </c>
      <c r="G72" s="12">
        <v>2006</v>
      </c>
      <c r="H72" s="12">
        <v>399</v>
      </c>
      <c r="I72" s="12">
        <v>0</v>
      </c>
      <c r="J72" s="14">
        <f t="shared" si="9"/>
        <v>1.2024999999999999</v>
      </c>
      <c r="K72" s="15">
        <f t="shared" si="5"/>
        <v>0.84175</v>
      </c>
    </row>
    <row r="73" spans="1:11" ht="17.25" customHeight="1">
      <c r="A73" s="23">
        <v>64</v>
      </c>
      <c r="B73" s="8" t="s">
        <v>71</v>
      </c>
      <c r="C73" s="10" t="s">
        <v>79</v>
      </c>
      <c r="D73" s="10">
        <v>13</v>
      </c>
      <c r="E73" s="10">
        <v>0.21460000000000001</v>
      </c>
      <c r="F73" s="11">
        <f t="shared" si="8"/>
        <v>1589</v>
      </c>
      <c r="G73" s="12">
        <v>987</v>
      </c>
      <c r="H73" s="12">
        <v>552</v>
      </c>
      <c r="I73" s="12">
        <v>50</v>
      </c>
      <c r="J73" s="14">
        <f t="shared" si="9"/>
        <v>0.79449999999999998</v>
      </c>
      <c r="K73" s="15">
        <f t="shared" si="5"/>
        <v>0.55615000000000003</v>
      </c>
    </row>
    <row r="74" spans="1:11" ht="17.25" customHeight="1">
      <c r="A74" s="23">
        <v>65</v>
      </c>
      <c r="B74" s="8" t="s">
        <v>71</v>
      </c>
      <c r="C74" s="10" t="s">
        <v>80</v>
      </c>
      <c r="D74" s="10">
        <v>15</v>
      </c>
      <c r="E74" s="10">
        <v>0.36509999999999998</v>
      </c>
      <c r="F74" s="11">
        <f t="shared" si="8"/>
        <v>1147.51</v>
      </c>
      <c r="G74" s="12">
        <v>1093.51</v>
      </c>
      <c r="H74" s="12">
        <v>54</v>
      </c>
      <c r="I74" s="12">
        <v>0</v>
      </c>
      <c r="J74" s="14">
        <f t="shared" si="9"/>
        <v>0.57375500000000001</v>
      </c>
      <c r="K74" s="15">
        <f t="shared" si="5"/>
        <v>0.40162900000000001</v>
      </c>
    </row>
    <row r="75" spans="1:11" ht="17.25" customHeight="1">
      <c r="A75" s="23">
        <v>66</v>
      </c>
      <c r="B75" s="8" t="s">
        <v>71</v>
      </c>
      <c r="C75" s="10" t="s">
        <v>81</v>
      </c>
      <c r="D75" s="10">
        <v>8</v>
      </c>
      <c r="E75" s="10" t="s">
        <v>82</v>
      </c>
      <c r="F75" s="11">
        <f t="shared" si="8"/>
        <v>2120.23</v>
      </c>
      <c r="G75" s="12">
        <v>1106.23</v>
      </c>
      <c r="H75" s="12">
        <v>1014</v>
      </c>
      <c r="I75" s="12">
        <v>0</v>
      </c>
      <c r="J75" s="14">
        <f t="shared" si="9"/>
        <v>1.0601149999999999</v>
      </c>
      <c r="K75" s="15">
        <f t="shared" si="5"/>
        <v>0.74208099999999999</v>
      </c>
    </row>
    <row r="76" spans="1:11" ht="17.25" customHeight="1">
      <c r="A76" s="23">
        <v>67</v>
      </c>
      <c r="B76" s="8" t="s">
        <v>71</v>
      </c>
      <c r="C76" s="10" t="s">
        <v>83</v>
      </c>
      <c r="D76" s="10">
        <v>12</v>
      </c>
      <c r="E76" s="10" t="s">
        <v>84</v>
      </c>
      <c r="F76" s="11">
        <f t="shared" si="8"/>
        <v>6558.55</v>
      </c>
      <c r="G76" s="12">
        <v>589.54999999999995</v>
      </c>
      <c r="H76" s="12">
        <v>5313</v>
      </c>
      <c r="I76" s="12">
        <v>656</v>
      </c>
      <c r="J76" s="14">
        <f t="shared" si="9"/>
        <v>3.2792750000000002</v>
      </c>
      <c r="K76" s="15">
        <f t="shared" si="5"/>
        <v>2.295493</v>
      </c>
    </row>
    <row r="77" spans="1:11" ht="17.25" customHeight="1">
      <c r="A77" s="23">
        <v>68</v>
      </c>
      <c r="B77" s="8" t="s">
        <v>71</v>
      </c>
      <c r="C77" s="10" t="s">
        <v>85</v>
      </c>
      <c r="D77" s="10">
        <v>7</v>
      </c>
      <c r="E77" s="10" t="s">
        <v>86</v>
      </c>
      <c r="F77" s="11">
        <f t="shared" si="8"/>
        <v>292</v>
      </c>
      <c r="G77" s="12">
        <v>287</v>
      </c>
      <c r="H77" s="12">
        <v>0</v>
      </c>
      <c r="I77" s="12">
        <v>5</v>
      </c>
      <c r="J77" s="14">
        <f t="shared" si="9"/>
        <v>0.14599999999999999</v>
      </c>
      <c r="K77" s="15">
        <f t="shared" si="5"/>
        <v>0.1022</v>
      </c>
    </row>
    <row r="78" spans="1:11" ht="17.25" customHeight="1">
      <c r="A78" s="23">
        <v>69</v>
      </c>
      <c r="B78" s="8" t="s">
        <v>71</v>
      </c>
      <c r="C78" s="10" t="s">
        <v>87</v>
      </c>
      <c r="D78" s="10">
        <v>14</v>
      </c>
      <c r="E78" s="10" t="s">
        <v>88</v>
      </c>
      <c r="F78" s="11">
        <f t="shared" si="8"/>
        <v>4960</v>
      </c>
      <c r="G78" s="12">
        <v>1077</v>
      </c>
      <c r="H78" s="12">
        <v>3093</v>
      </c>
      <c r="I78" s="12">
        <v>790</v>
      </c>
      <c r="J78" s="14">
        <f t="shared" si="9"/>
        <v>2.48</v>
      </c>
      <c r="K78" s="15">
        <f t="shared" si="5"/>
        <v>1.736</v>
      </c>
    </row>
    <row r="79" spans="1:11" ht="17.25" customHeight="1">
      <c r="A79" s="23">
        <v>70</v>
      </c>
      <c r="B79" s="8" t="s">
        <v>71</v>
      </c>
      <c r="C79" s="10" t="s">
        <v>89</v>
      </c>
      <c r="D79" s="10">
        <v>12</v>
      </c>
      <c r="E79" s="10" t="s">
        <v>90</v>
      </c>
      <c r="F79" s="11">
        <f t="shared" si="8"/>
        <v>1059</v>
      </c>
      <c r="G79" s="12">
        <v>745</v>
      </c>
      <c r="H79" s="12">
        <v>283.5</v>
      </c>
      <c r="I79" s="12">
        <v>30.5</v>
      </c>
      <c r="J79" s="14">
        <f t="shared" si="9"/>
        <v>0.52949999999999997</v>
      </c>
      <c r="K79" s="15">
        <f t="shared" si="5"/>
        <v>0.37064999999999998</v>
      </c>
    </row>
    <row r="80" spans="1:11" ht="17.25" customHeight="1">
      <c r="A80" s="23">
        <v>71</v>
      </c>
      <c r="B80" s="8" t="s">
        <v>71</v>
      </c>
      <c r="C80" s="10" t="s">
        <v>91</v>
      </c>
      <c r="D80" s="10">
        <v>8</v>
      </c>
      <c r="E80" s="10" t="s">
        <v>92</v>
      </c>
      <c r="F80" s="11">
        <f t="shared" si="8"/>
        <v>1267</v>
      </c>
      <c r="G80" s="12">
        <v>1267</v>
      </c>
      <c r="H80" s="12">
        <v>0</v>
      </c>
      <c r="I80" s="12">
        <v>0</v>
      </c>
      <c r="J80" s="14">
        <f t="shared" si="9"/>
        <v>0.63349999999999995</v>
      </c>
      <c r="K80" s="15">
        <f t="shared" si="5"/>
        <v>0.44345000000000001</v>
      </c>
    </row>
    <row r="81" spans="1:11" s="43" customFormat="1" ht="17.25" customHeight="1">
      <c r="A81" s="50" t="s">
        <v>225</v>
      </c>
      <c r="B81" s="51"/>
      <c r="C81" s="52"/>
      <c r="D81" s="40"/>
      <c r="E81" s="40"/>
      <c r="F81" s="41">
        <f>SUM(F66:F80)</f>
        <v>39927.79</v>
      </c>
      <c r="G81" s="41">
        <f>SUM(G66:G80)</f>
        <v>18462.29</v>
      </c>
      <c r="H81" s="41">
        <f>SUM(H66:H80)</f>
        <v>19477</v>
      </c>
      <c r="I81" s="41">
        <f>SUM(I66:I80)</f>
        <v>1988.5</v>
      </c>
      <c r="J81" s="42">
        <f>SUM(J66:J80)</f>
        <v>19.963895000000001</v>
      </c>
      <c r="K81" s="42">
        <f>SUM(K66:K80)</f>
        <v>13.974728000000001</v>
      </c>
    </row>
    <row r="82" spans="1:11" ht="17.25" customHeight="1">
      <c r="A82" s="23">
        <v>72</v>
      </c>
      <c r="B82" s="8" t="s">
        <v>93</v>
      </c>
      <c r="C82" s="10" t="s">
        <v>94</v>
      </c>
      <c r="D82" s="10">
        <v>1</v>
      </c>
      <c r="E82" s="10">
        <v>0.15</v>
      </c>
      <c r="F82" s="11">
        <f t="shared" ref="F82:F118" si="10">G82+H82+I82</f>
        <v>1735.09</v>
      </c>
      <c r="G82" s="12">
        <v>1735.09</v>
      </c>
      <c r="H82" s="12">
        <v>0</v>
      </c>
      <c r="I82" s="12">
        <v>0</v>
      </c>
      <c r="J82" s="14">
        <f t="shared" ref="J82:J118" si="11">F82*0.0005</f>
        <v>0.86754500000000001</v>
      </c>
      <c r="K82" s="15">
        <f t="shared" si="5"/>
        <v>0.60728199999999999</v>
      </c>
    </row>
    <row r="83" spans="1:11" ht="17.25" customHeight="1">
      <c r="A83" s="23">
        <v>73</v>
      </c>
      <c r="B83" s="8" t="s">
        <v>93</v>
      </c>
      <c r="C83" s="10" t="s">
        <v>95</v>
      </c>
      <c r="D83" s="10">
        <v>1</v>
      </c>
      <c r="E83" s="10">
        <v>0.15</v>
      </c>
      <c r="F83" s="11">
        <f t="shared" si="10"/>
        <v>1791.03</v>
      </c>
      <c r="G83" s="12">
        <v>1791.03</v>
      </c>
      <c r="H83" s="12">
        <v>0</v>
      </c>
      <c r="I83" s="12">
        <v>0</v>
      </c>
      <c r="J83" s="14">
        <f t="shared" si="11"/>
        <v>0.89551499999999995</v>
      </c>
      <c r="K83" s="15">
        <f t="shared" si="5"/>
        <v>0.626861</v>
      </c>
    </row>
    <row r="84" spans="1:11" ht="17.25" customHeight="1">
      <c r="A84" s="23">
        <v>74</v>
      </c>
      <c r="B84" s="8" t="s">
        <v>93</v>
      </c>
      <c r="C84" s="10" t="s">
        <v>96</v>
      </c>
      <c r="D84" s="10">
        <v>14</v>
      </c>
      <c r="E84" s="10">
        <v>0.35</v>
      </c>
      <c r="F84" s="11">
        <f t="shared" si="10"/>
        <v>1138.6600000000001</v>
      </c>
      <c r="G84" s="12">
        <v>1138.6600000000001</v>
      </c>
      <c r="H84" s="12">
        <v>0</v>
      </c>
      <c r="I84" s="12">
        <v>0</v>
      </c>
      <c r="J84" s="14">
        <f t="shared" si="11"/>
        <v>0.56933</v>
      </c>
      <c r="K84" s="15">
        <f t="shared" si="5"/>
        <v>0.39853100000000002</v>
      </c>
    </row>
    <row r="85" spans="1:11" ht="17.25" customHeight="1">
      <c r="A85" s="23">
        <v>75</v>
      </c>
      <c r="B85" s="8" t="s">
        <v>93</v>
      </c>
      <c r="C85" s="10" t="s">
        <v>97</v>
      </c>
      <c r="D85" s="10">
        <v>5</v>
      </c>
      <c r="E85" s="10">
        <v>0.16</v>
      </c>
      <c r="F85" s="11">
        <f t="shared" si="10"/>
        <v>1472.64</v>
      </c>
      <c r="G85" s="12">
        <v>1451.64</v>
      </c>
      <c r="H85" s="12">
        <v>21</v>
      </c>
      <c r="I85" s="12">
        <v>0</v>
      </c>
      <c r="J85" s="14">
        <f t="shared" si="11"/>
        <v>0.73631999999999997</v>
      </c>
      <c r="K85" s="15">
        <f t="shared" si="5"/>
        <v>0.51542399999999999</v>
      </c>
    </row>
    <row r="86" spans="1:11" ht="17.25" customHeight="1">
      <c r="A86" s="23">
        <v>76</v>
      </c>
      <c r="B86" s="8" t="s">
        <v>93</v>
      </c>
      <c r="C86" s="10" t="s">
        <v>98</v>
      </c>
      <c r="D86" s="10">
        <v>9</v>
      </c>
      <c r="E86" s="10">
        <v>0.19</v>
      </c>
      <c r="F86" s="11">
        <f t="shared" si="10"/>
        <v>2575.4499999999998</v>
      </c>
      <c r="G86" s="12">
        <v>2575.4499999999998</v>
      </c>
      <c r="H86" s="12">
        <v>0</v>
      </c>
      <c r="I86" s="12">
        <v>0</v>
      </c>
      <c r="J86" s="14">
        <f t="shared" si="11"/>
        <v>1.287725</v>
      </c>
      <c r="K86" s="15">
        <f t="shared" si="5"/>
        <v>0.90140799999999999</v>
      </c>
    </row>
    <row r="87" spans="1:11" ht="17.25" customHeight="1">
      <c r="A87" s="23">
        <v>77</v>
      </c>
      <c r="B87" s="8" t="s">
        <v>93</v>
      </c>
      <c r="C87" s="10" t="s">
        <v>99</v>
      </c>
      <c r="D87" s="10">
        <v>9</v>
      </c>
      <c r="E87" s="10">
        <v>0.3</v>
      </c>
      <c r="F87" s="11">
        <f t="shared" si="10"/>
        <v>585.92999999999995</v>
      </c>
      <c r="G87" s="12">
        <v>585.92999999999995</v>
      </c>
      <c r="H87" s="12">
        <v>0</v>
      </c>
      <c r="I87" s="12">
        <v>0</v>
      </c>
      <c r="J87" s="14">
        <f t="shared" si="11"/>
        <v>0.29296499999999998</v>
      </c>
      <c r="K87" s="15">
        <f t="shared" si="5"/>
        <v>0.20507600000000001</v>
      </c>
    </row>
    <row r="88" spans="1:11" ht="17.25" customHeight="1">
      <c r="A88" s="23">
        <v>78</v>
      </c>
      <c r="B88" s="8" t="s">
        <v>93</v>
      </c>
      <c r="C88" s="10" t="s">
        <v>100</v>
      </c>
      <c r="D88" s="10">
        <v>19</v>
      </c>
      <c r="E88" s="10">
        <v>0.32</v>
      </c>
      <c r="F88" s="11">
        <f t="shared" si="10"/>
        <v>3746.47</v>
      </c>
      <c r="G88" s="12">
        <v>3746.47</v>
      </c>
      <c r="H88" s="12">
        <v>0</v>
      </c>
      <c r="I88" s="12">
        <v>0</v>
      </c>
      <c r="J88" s="14">
        <f t="shared" si="11"/>
        <v>1.873235</v>
      </c>
      <c r="K88" s="15">
        <f t="shared" si="5"/>
        <v>1.3112649999999999</v>
      </c>
    </row>
    <row r="89" spans="1:11" ht="17.25" customHeight="1">
      <c r="A89" s="23">
        <v>79</v>
      </c>
      <c r="B89" s="8" t="s">
        <v>93</v>
      </c>
      <c r="C89" s="10" t="s">
        <v>101</v>
      </c>
      <c r="D89" s="10">
        <v>11</v>
      </c>
      <c r="E89" s="10">
        <v>0.2</v>
      </c>
      <c r="F89" s="11">
        <f t="shared" si="10"/>
        <v>1446.37</v>
      </c>
      <c r="G89" s="12">
        <v>1446.37</v>
      </c>
      <c r="H89" s="12">
        <v>0</v>
      </c>
      <c r="I89" s="12">
        <v>0</v>
      </c>
      <c r="J89" s="14">
        <f t="shared" si="11"/>
        <v>0.72318499999999997</v>
      </c>
      <c r="K89" s="15">
        <f t="shared" si="5"/>
        <v>0.50622999999999996</v>
      </c>
    </row>
    <row r="90" spans="1:11" ht="17.25" customHeight="1">
      <c r="A90" s="23">
        <v>80</v>
      </c>
      <c r="B90" s="8" t="s">
        <v>93</v>
      </c>
      <c r="C90" s="10" t="s">
        <v>102</v>
      </c>
      <c r="D90" s="10">
        <v>7</v>
      </c>
      <c r="E90" s="10">
        <v>0.17</v>
      </c>
      <c r="F90" s="11">
        <f t="shared" si="10"/>
        <v>1541.27</v>
      </c>
      <c r="G90" s="12">
        <v>1541.27</v>
      </c>
      <c r="H90" s="12">
        <v>0</v>
      </c>
      <c r="I90" s="12">
        <v>0</v>
      </c>
      <c r="J90" s="14">
        <f t="shared" si="11"/>
        <v>0.77063499999999996</v>
      </c>
      <c r="K90" s="15">
        <f t="shared" si="5"/>
        <v>0.53944499999999995</v>
      </c>
    </row>
    <row r="91" spans="1:11" ht="17.25" customHeight="1">
      <c r="A91" s="23">
        <v>81</v>
      </c>
      <c r="B91" s="8" t="s">
        <v>93</v>
      </c>
      <c r="C91" s="10" t="s">
        <v>103</v>
      </c>
      <c r="D91" s="10">
        <v>2</v>
      </c>
      <c r="E91" s="10">
        <v>0.1</v>
      </c>
      <c r="F91" s="11">
        <f t="shared" si="10"/>
        <v>1099.8800000000001</v>
      </c>
      <c r="G91" s="12">
        <v>1099.8800000000001</v>
      </c>
      <c r="H91" s="12">
        <v>0</v>
      </c>
      <c r="I91" s="12">
        <v>0</v>
      </c>
      <c r="J91" s="14">
        <f t="shared" si="11"/>
        <v>0.54993999999999998</v>
      </c>
      <c r="K91" s="15">
        <f t="shared" si="5"/>
        <v>0.38495800000000002</v>
      </c>
    </row>
    <row r="92" spans="1:11" ht="17.25" customHeight="1">
      <c r="A92" s="23">
        <v>82</v>
      </c>
      <c r="B92" s="8" t="s">
        <v>93</v>
      </c>
      <c r="C92" s="10" t="s">
        <v>104</v>
      </c>
      <c r="D92" s="10">
        <v>10</v>
      </c>
      <c r="E92" s="10">
        <v>0.22</v>
      </c>
      <c r="F92" s="11">
        <f t="shared" si="10"/>
        <v>1730.79</v>
      </c>
      <c r="G92" s="12">
        <v>1730.79</v>
      </c>
      <c r="H92" s="12">
        <v>0</v>
      </c>
      <c r="I92" s="12">
        <v>0</v>
      </c>
      <c r="J92" s="14">
        <f t="shared" si="11"/>
        <v>0.86539500000000003</v>
      </c>
      <c r="K92" s="15">
        <f t="shared" si="5"/>
        <v>0.60577700000000001</v>
      </c>
    </row>
    <row r="93" spans="1:11" ht="17.25" customHeight="1">
      <c r="A93" s="23">
        <v>83</v>
      </c>
      <c r="B93" s="8" t="s">
        <v>93</v>
      </c>
      <c r="C93" s="10" t="s">
        <v>105</v>
      </c>
      <c r="D93" s="10">
        <v>21</v>
      </c>
      <c r="E93" s="10">
        <v>0.54</v>
      </c>
      <c r="F93" s="11">
        <f t="shared" si="10"/>
        <v>22070.33</v>
      </c>
      <c r="G93" s="12">
        <v>5108.33</v>
      </c>
      <c r="H93" s="12">
        <v>13962</v>
      </c>
      <c r="I93" s="12">
        <v>3000</v>
      </c>
      <c r="J93" s="14">
        <f t="shared" si="11"/>
        <v>11.035164999999999</v>
      </c>
      <c r="K93" s="15">
        <f t="shared" si="5"/>
        <v>7.7246160000000001</v>
      </c>
    </row>
    <row r="94" spans="1:11" ht="17.25" customHeight="1">
      <c r="A94" s="23">
        <v>84</v>
      </c>
      <c r="B94" s="8" t="s">
        <v>93</v>
      </c>
      <c r="C94" s="10" t="s">
        <v>106</v>
      </c>
      <c r="D94" s="10">
        <v>12</v>
      </c>
      <c r="E94" s="10">
        <v>0.28999999999999998</v>
      </c>
      <c r="F94" s="11">
        <f t="shared" si="10"/>
        <v>5954.7</v>
      </c>
      <c r="G94" s="12">
        <v>1409.7</v>
      </c>
      <c r="H94" s="12">
        <v>4545</v>
      </c>
      <c r="I94" s="12">
        <v>0</v>
      </c>
      <c r="J94" s="14">
        <f t="shared" si="11"/>
        <v>2.9773499999999999</v>
      </c>
      <c r="K94" s="15">
        <f t="shared" si="5"/>
        <v>2.0841449999999999</v>
      </c>
    </row>
    <row r="95" spans="1:11" ht="17.25" customHeight="1">
      <c r="A95" s="23">
        <v>85</v>
      </c>
      <c r="B95" s="8" t="s">
        <v>93</v>
      </c>
      <c r="C95" s="10" t="s">
        <v>107</v>
      </c>
      <c r="D95" s="10">
        <v>6</v>
      </c>
      <c r="E95" s="10">
        <v>0.13</v>
      </c>
      <c r="F95" s="11">
        <f t="shared" si="10"/>
        <v>664.82</v>
      </c>
      <c r="G95" s="12">
        <v>664.82</v>
      </c>
      <c r="H95" s="12">
        <v>0</v>
      </c>
      <c r="I95" s="12">
        <v>0</v>
      </c>
      <c r="J95" s="14">
        <f t="shared" si="11"/>
        <v>0.33240999999999998</v>
      </c>
      <c r="K95" s="15">
        <f t="shared" si="5"/>
        <v>0.232687</v>
      </c>
    </row>
    <row r="96" spans="1:11" ht="17.25" customHeight="1">
      <c r="A96" s="23">
        <v>86</v>
      </c>
      <c r="B96" s="8" t="s">
        <v>93</v>
      </c>
      <c r="C96" s="10" t="s">
        <v>108</v>
      </c>
      <c r="D96" s="10">
        <v>2</v>
      </c>
      <c r="E96" s="10">
        <v>0.09</v>
      </c>
      <c r="F96" s="11">
        <f t="shared" si="10"/>
        <v>3532.74</v>
      </c>
      <c r="G96" s="12">
        <v>1489.74</v>
      </c>
      <c r="H96" s="12">
        <v>1693.5</v>
      </c>
      <c r="I96" s="12">
        <v>349.5</v>
      </c>
      <c r="J96" s="14">
        <f t="shared" si="11"/>
        <v>1.76637</v>
      </c>
      <c r="K96" s="15">
        <f t="shared" si="5"/>
        <v>1.236459</v>
      </c>
    </row>
    <row r="97" spans="1:11" ht="17.25" customHeight="1">
      <c r="A97" s="23">
        <v>87</v>
      </c>
      <c r="B97" s="8" t="s">
        <v>93</v>
      </c>
      <c r="C97" s="10" t="s">
        <v>109</v>
      </c>
      <c r="D97" s="10">
        <v>3</v>
      </c>
      <c r="E97" s="10">
        <v>0.1</v>
      </c>
      <c r="F97" s="11">
        <f t="shared" si="10"/>
        <v>2182.4299999999998</v>
      </c>
      <c r="G97" s="12">
        <v>1340.93</v>
      </c>
      <c r="H97" s="12">
        <v>841.5</v>
      </c>
      <c r="I97" s="12">
        <v>0</v>
      </c>
      <c r="J97" s="14">
        <f t="shared" si="11"/>
        <v>1.091215</v>
      </c>
      <c r="K97" s="15">
        <f t="shared" si="5"/>
        <v>0.76385099999999995</v>
      </c>
    </row>
    <row r="98" spans="1:11" ht="17.25" customHeight="1">
      <c r="A98" s="23">
        <v>88</v>
      </c>
      <c r="B98" s="8" t="s">
        <v>93</v>
      </c>
      <c r="C98" s="10" t="s">
        <v>110</v>
      </c>
      <c r="D98" s="10">
        <v>15</v>
      </c>
      <c r="E98" s="10">
        <v>0.3</v>
      </c>
      <c r="F98" s="11">
        <f t="shared" si="10"/>
        <v>9106.31</v>
      </c>
      <c r="G98" s="12">
        <v>2992.31</v>
      </c>
      <c r="H98" s="12">
        <v>6114</v>
      </c>
      <c r="I98" s="12">
        <v>0</v>
      </c>
      <c r="J98" s="14">
        <f t="shared" si="11"/>
        <v>4.5531550000000003</v>
      </c>
      <c r="K98" s="15">
        <f t="shared" si="5"/>
        <v>3.1872090000000002</v>
      </c>
    </row>
    <row r="99" spans="1:11" ht="17.25" customHeight="1">
      <c r="A99" s="23">
        <v>89</v>
      </c>
      <c r="B99" s="8" t="s">
        <v>93</v>
      </c>
      <c r="C99" s="10" t="s">
        <v>111</v>
      </c>
      <c r="D99" s="10">
        <v>5</v>
      </c>
      <c r="E99" s="10">
        <v>0.09</v>
      </c>
      <c r="F99" s="11">
        <f t="shared" si="10"/>
        <v>1438.03</v>
      </c>
      <c r="G99" s="12">
        <v>850.03</v>
      </c>
      <c r="H99" s="12">
        <v>588</v>
      </c>
      <c r="I99" s="12">
        <v>0</v>
      </c>
      <c r="J99" s="14">
        <f t="shared" si="11"/>
        <v>0.71901499999999996</v>
      </c>
      <c r="K99" s="15">
        <f t="shared" si="5"/>
        <v>0.50331099999999995</v>
      </c>
    </row>
    <row r="100" spans="1:11" ht="17.25" customHeight="1">
      <c r="A100" s="23">
        <v>90</v>
      </c>
      <c r="B100" s="8" t="s">
        <v>93</v>
      </c>
      <c r="C100" s="10" t="s">
        <v>112</v>
      </c>
      <c r="D100" s="10">
        <v>17</v>
      </c>
      <c r="E100" s="10">
        <v>0.28000000000000003</v>
      </c>
      <c r="F100" s="11">
        <f t="shared" si="10"/>
        <v>3113.84</v>
      </c>
      <c r="G100" s="12">
        <v>2329.34</v>
      </c>
      <c r="H100" s="12">
        <v>784.5</v>
      </c>
      <c r="I100" s="12">
        <v>0</v>
      </c>
      <c r="J100" s="14">
        <f t="shared" si="11"/>
        <v>1.5569200000000001</v>
      </c>
      <c r="K100" s="15">
        <f t="shared" si="5"/>
        <v>1.089844</v>
      </c>
    </row>
    <row r="101" spans="1:11" ht="17.25" customHeight="1">
      <c r="A101" s="23">
        <v>91</v>
      </c>
      <c r="B101" s="8" t="s">
        <v>93</v>
      </c>
      <c r="C101" s="10" t="s">
        <v>113</v>
      </c>
      <c r="D101" s="10">
        <v>19</v>
      </c>
      <c r="E101" s="10">
        <v>0.48</v>
      </c>
      <c r="F101" s="11">
        <f t="shared" si="10"/>
        <v>4723.8599999999997</v>
      </c>
      <c r="G101" s="12">
        <v>4723.8599999999997</v>
      </c>
      <c r="H101" s="12">
        <v>0</v>
      </c>
      <c r="I101" s="12">
        <v>0</v>
      </c>
      <c r="J101" s="14">
        <f t="shared" si="11"/>
        <v>2.3619300000000001</v>
      </c>
      <c r="K101" s="15">
        <f t="shared" ref="K101:K164" si="12">J101*0.7</f>
        <v>1.653351</v>
      </c>
    </row>
    <row r="102" spans="1:11" ht="17.25" customHeight="1">
      <c r="A102" s="23">
        <v>92</v>
      </c>
      <c r="B102" s="8" t="s">
        <v>93</v>
      </c>
      <c r="C102" s="10" t="s">
        <v>114</v>
      </c>
      <c r="D102" s="10">
        <v>8</v>
      </c>
      <c r="E102" s="10">
        <v>0.19</v>
      </c>
      <c r="F102" s="11">
        <f t="shared" si="10"/>
        <v>2046.69</v>
      </c>
      <c r="G102" s="12">
        <v>2046.69</v>
      </c>
      <c r="H102" s="12">
        <v>0</v>
      </c>
      <c r="I102" s="12">
        <v>0</v>
      </c>
      <c r="J102" s="14">
        <f t="shared" si="11"/>
        <v>1.0233449999999999</v>
      </c>
      <c r="K102" s="15">
        <f t="shared" si="12"/>
        <v>0.71634200000000003</v>
      </c>
    </row>
    <row r="103" spans="1:11" ht="17.25" customHeight="1">
      <c r="A103" s="23">
        <v>93</v>
      </c>
      <c r="B103" s="8" t="s">
        <v>93</v>
      </c>
      <c r="C103" s="10" t="s">
        <v>115</v>
      </c>
      <c r="D103" s="10">
        <v>15</v>
      </c>
      <c r="E103" s="10">
        <v>0.37</v>
      </c>
      <c r="F103" s="11">
        <f t="shared" si="10"/>
        <v>1670.63</v>
      </c>
      <c r="G103" s="12">
        <v>1670.63</v>
      </c>
      <c r="H103" s="12">
        <v>0</v>
      </c>
      <c r="I103" s="12">
        <v>0</v>
      </c>
      <c r="J103" s="14">
        <f t="shared" si="11"/>
        <v>0.83531500000000003</v>
      </c>
      <c r="K103" s="15">
        <f t="shared" si="12"/>
        <v>0.58472100000000005</v>
      </c>
    </row>
    <row r="104" spans="1:11" ht="17.25" customHeight="1">
      <c r="A104" s="23">
        <v>94</v>
      </c>
      <c r="B104" s="8" t="s">
        <v>93</v>
      </c>
      <c r="C104" s="10" t="s">
        <v>116</v>
      </c>
      <c r="D104" s="10">
        <v>7</v>
      </c>
      <c r="E104" s="10">
        <v>0.17</v>
      </c>
      <c r="F104" s="11">
        <f t="shared" si="10"/>
        <v>1864.34</v>
      </c>
      <c r="G104" s="12">
        <v>1864.34</v>
      </c>
      <c r="H104" s="12">
        <v>0</v>
      </c>
      <c r="I104" s="12">
        <v>0</v>
      </c>
      <c r="J104" s="14">
        <f t="shared" si="11"/>
        <v>0.93217000000000005</v>
      </c>
      <c r="K104" s="15">
        <f t="shared" si="12"/>
        <v>0.65251899999999996</v>
      </c>
    </row>
    <row r="105" spans="1:11" ht="17.25" customHeight="1">
      <c r="A105" s="23">
        <v>95</v>
      </c>
      <c r="B105" s="8" t="s">
        <v>93</v>
      </c>
      <c r="C105" s="10" t="s">
        <v>117</v>
      </c>
      <c r="D105" s="10">
        <v>7</v>
      </c>
      <c r="E105" s="10">
        <v>0.12</v>
      </c>
      <c r="F105" s="11">
        <f t="shared" si="10"/>
        <v>1712.63</v>
      </c>
      <c r="G105" s="12">
        <v>1712.63</v>
      </c>
      <c r="H105" s="12">
        <v>0</v>
      </c>
      <c r="I105" s="12">
        <v>0</v>
      </c>
      <c r="J105" s="14">
        <f t="shared" si="11"/>
        <v>0.85631500000000005</v>
      </c>
      <c r="K105" s="15">
        <f t="shared" si="12"/>
        <v>0.59942099999999998</v>
      </c>
    </row>
    <row r="106" spans="1:11" ht="17.25" customHeight="1">
      <c r="A106" s="23">
        <v>96</v>
      </c>
      <c r="B106" s="8" t="s">
        <v>93</v>
      </c>
      <c r="C106" s="10" t="s">
        <v>118</v>
      </c>
      <c r="D106" s="10">
        <v>10</v>
      </c>
      <c r="E106" s="10">
        <v>0.27</v>
      </c>
      <c r="F106" s="11">
        <f t="shared" si="10"/>
        <v>2412.83</v>
      </c>
      <c r="G106" s="12">
        <v>2412.83</v>
      </c>
      <c r="H106" s="12">
        <v>0</v>
      </c>
      <c r="I106" s="12">
        <v>0</v>
      </c>
      <c r="J106" s="14">
        <f t="shared" si="11"/>
        <v>1.206415</v>
      </c>
      <c r="K106" s="15">
        <f t="shared" si="12"/>
        <v>0.84449099999999999</v>
      </c>
    </row>
    <row r="107" spans="1:11" ht="17.25" customHeight="1">
      <c r="A107" s="23">
        <v>97</v>
      </c>
      <c r="B107" s="8" t="s">
        <v>93</v>
      </c>
      <c r="C107" s="10" t="s">
        <v>119</v>
      </c>
      <c r="D107" s="10">
        <v>5</v>
      </c>
      <c r="E107" s="10">
        <v>0.15</v>
      </c>
      <c r="F107" s="11">
        <f t="shared" si="10"/>
        <v>455.84</v>
      </c>
      <c r="G107" s="12">
        <v>455.84</v>
      </c>
      <c r="H107" s="12">
        <v>0</v>
      </c>
      <c r="I107" s="12">
        <v>0</v>
      </c>
      <c r="J107" s="14">
        <f t="shared" si="11"/>
        <v>0.22792000000000001</v>
      </c>
      <c r="K107" s="15">
        <f t="shared" si="12"/>
        <v>0.15954399999999999</v>
      </c>
    </row>
    <row r="108" spans="1:11" ht="17.25" customHeight="1">
      <c r="A108" s="23">
        <v>98</v>
      </c>
      <c r="B108" s="8" t="s">
        <v>93</v>
      </c>
      <c r="C108" s="10" t="s">
        <v>120</v>
      </c>
      <c r="D108" s="10">
        <v>10</v>
      </c>
      <c r="E108" s="10">
        <v>0.3</v>
      </c>
      <c r="F108" s="11">
        <f t="shared" si="10"/>
        <v>1882.06</v>
      </c>
      <c r="G108" s="12">
        <v>1882.06</v>
      </c>
      <c r="H108" s="12">
        <v>0</v>
      </c>
      <c r="I108" s="12">
        <v>0</v>
      </c>
      <c r="J108" s="14">
        <f t="shared" si="11"/>
        <v>0.94103000000000003</v>
      </c>
      <c r="K108" s="15">
        <f t="shared" si="12"/>
        <v>0.658721</v>
      </c>
    </row>
    <row r="109" spans="1:11" ht="17.25" customHeight="1">
      <c r="A109" s="23">
        <v>99</v>
      </c>
      <c r="B109" s="8" t="s">
        <v>93</v>
      </c>
      <c r="C109" s="10" t="s">
        <v>121</v>
      </c>
      <c r="D109" s="10">
        <v>3</v>
      </c>
      <c r="E109" s="10">
        <v>0.18</v>
      </c>
      <c r="F109" s="11">
        <f t="shared" si="10"/>
        <v>0</v>
      </c>
      <c r="G109" s="12">
        <v>0</v>
      </c>
      <c r="H109" s="12">
        <v>0</v>
      </c>
      <c r="I109" s="12">
        <v>0</v>
      </c>
      <c r="J109" s="14">
        <f t="shared" si="11"/>
        <v>0</v>
      </c>
      <c r="K109" s="15">
        <f t="shared" si="12"/>
        <v>0</v>
      </c>
    </row>
    <row r="110" spans="1:11" ht="17.25" customHeight="1">
      <c r="A110" s="23">
        <v>100</v>
      </c>
      <c r="B110" s="8" t="s">
        <v>93</v>
      </c>
      <c r="C110" s="10" t="s">
        <v>122</v>
      </c>
      <c r="D110" s="10">
        <v>22</v>
      </c>
      <c r="E110" s="10">
        <v>0.35</v>
      </c>
      <c r="F110" s="11">
        <f t="shared" si="10"/>
        <v>4544.01</v>
      </c>
      <c r="G110" s="12">
        <v>4544.01</v>
      </c>
      <c r="H110" s="12">
        <v>0</v>
      </c>
      <c r="I110" s="12">
        <v>0</v>
      </c>
      <c r="J110" s="14">
        <f t="shared" si="11"/>
        <v>2.2720050000000001</v>
      </c>
      <c r="K110" s="15">
        <f t="shared" si="12"/>
        <v>1.5904039999999999</v>
      </c>
    </row>
    <row r="111" spans="1:11" ht="17.25" customHeight="1">
      <c r="A111" s="23">
        <v>101</v>
      </c>
      <c r="B111" s="8" t="s">
        <v>93</v>
      </c>
      <c r="C111" s="10" t="s">
        <v>123</v>
      </c>
      <c r="D111" s="10">
        <v>6</v>
      </c>
      <c r="E111" s="10">
        <v>0.11</v>
      </c>
      <c r="F111" s="11">
        <f t="shared" si="10"/>
        <v>1029.3499999999999</v>
      </c>
      <c r="G111" s="12">
        <v>1029.3499999999999</v>
      </c>
      <c r="H111" s="12">
        <v>0</v>
      </c>
      <c r="I111" s="12">
        <v>0</v>
      </c>
      <c r="J111" s="14">
        <f t="shared" si="11"/>
        <v>0.51467499999999999</v>
      </c>
      <c r="K111" s="15">
        <f t="shared" si="12"/>
        <v>0.36027300000000001</v>
      </c>
    </row>
    <row r="112" spans="1:11" ht="17.25" customHeight="1">
      <c r="A112" s="23">
        <v>102</v>
      </c>
      <c r="B112" s="8" t="s">
        <v>93</v>
      </c>
      <c r="C112" s="10" t="s">
        <v>124</v>
      </c>
      <c r="D112" s="10">
        <v>4</v>
      </c>
      <c r="E112" s="10">
        <v>0.08</v>
      </c>
      <c r="F112" s="11">
        <f t="shared" si="10"/>
        <v>929.48</v>
      </c>
      <c r="G112" s="12">
        <v>929.48</v>
      </c>
      <c r="H112" s="12">
        <v>0</v>
      </c>
      <c r="I112" s="12">
        <v>0</v>
      </c>
      <c r="J112" s="14">
        <f t="shared" si="11"/>
        <v>0.46473999999999999</v>
      </c>
      <c r="K112" s="15">
        <f t="shared" si="12"/>
        <v>0.325318</v>
      </c>
    </row>
    <row r="113" spans="1:11" ht="17.25" customHeight="1">
      <c r="A113" s="23">
        <v>103</v>
      </c>
      <c r="B113" s="8" t="s">
        <v>93</v>
      </c>
      <c r="C113" s="10" t="s">
        <v>125</v>
      </c>
      <c r="D113" s="10">
        <v>12</v>
      </c>
      <c r="E113" s="10">
        <v>0.42</v>
      </c>
      <c r="F113" s="11">
        <f t="shared" si="10"/>
        <v>3244.42</v>
      </c>
      <c r="G113" s="12">
        <v>3244.42</v>
      </c>
      <c r="H113" s="12">
        <v>0</v>
      </c>
      <c r="I113" s="12">
        <v>0</v>
      </c>
      <c r="J113" s="14">
        <f t="shared" si="11"/>
        <v>1.6222099999999999</v>
      </c>
      <c r="K113" s="15">
        <f t="shared" si="12"/>
        <v>1.1355470000000001</v>
      </c>
    </row>
    <row r="114" spans="1:11" ht="17.25" customHeight="1">
      <c r="A114" s="23">
        <v>104</v>
      </c>
      <c r="B114" s="8" t="s">
        <v>93</v>
      </c>
      <c r="C114" s="10" t="s">
        <v>126</v>
      </c>
      <c r="D114" s="10">
        <v>12</v>
      </c>
      <c r="E114" s="10">
        <v>0.3</v>
      </c>
      <c r="F114" s="11">
        <f t="shared" si="10"/>
        <v>850.54</v>
      </c>
      <c r="G114" s="12">
        <v>850.54</v>
      </c>
      <c r="H114" s="12">
        <v>0</v>
      </c>
      <c r="I114" s="12">
        <v>0</v>
      </c>
      <c r="J114" s="14">
        <f t="shared" si="11"/>
        <v>0.42526999999999998</v>
      </c>
      <c r="K114" s="15">
        <f t="shared" si="12"/>
        <v>0.29768899999999998</v>
      </c>
    </row>
    <row r="115" spans="1:11" ht="17.25" customHeight="1">
      <c r="A115" s="23">
        <v>105</v>
      </c>
      <c r="B115" s="8" t="s">
        <v>93</v>
      </c>
      <c r="C115" s="10" t="s">
        <v>127</v>
      </c>
      <c r="D115" s="10">
        <v>12</v>
      </c>
      <c r="E115" s="10">
        <v>0.22</v>
      </c>
      <c r="F115" s="11">
        <f t="shared" si="10"/>
        <v>1709.53</v>
      </c>
      <c r="G115" s="12">
        <v>1709.53</v>
      </c>
      <c r="H115" s="12">
        <v>0</v>
      </c>
      <c r="I115" s="12">
        <v>0</v>
      </c>
      <c r="J115" s="14">
        <f t="shared" si="11"/>
        <v>0.854765</v>
      </c>
      <c r="K115" s="15">
        <f t="shared" si="12"/>
        <v>0.59833599999999998</v>
      </c>
    </row>
    <row r="116" spans="1:11" ht="17.25" customHeight="1">
      <c r="A116" s="23">
        <v>106</v>
      </c>
      <c r="B116" s="8" t="s">
        <v>93</v>
      </c>
      <c r="C116" s="10" t="s">
        <v>128</v>
      </c>
      <c r="D116" s="10">
        <v>6</v>
      </c>
      <c r="E116" s="10">
        <v>0.13</v>
      </c>
      <c r="F116" s="11">
        <f t="shared" si="10"/>
        <v>631.66999999999996</v>
      </c>
      <c r="G116" s="12">
        <v>631.66999999999996</v>
      </c>
      <c r="H116" s="12">
        <v>0</v>
      </c>
      <c r="I116" s="12">
        <v>0</v>
      </c>
      <c r="J116" s="14">
        <f t="shared" si="11"/>
        <v>0.31583499999999998</v>
      </c>
      <c r="K116" s="15">
        <f t="shared" si="12"/>
        <v>0.221085</v>
      </c>
    </row>
    <row r="117" spans="1:11" ht="17.25" customHeight="1">
      <c r="A117" s="23">
        <v>107</v>
      </c>
      <c r="B117" s="8" t="s">
        <v>93</v>
      </c>
      <c r="C117" s="10" t="s">
        <v>129</v>
      </c>
      <c r="D117" s="10">
        <v>10</v>
      </c>
      <c r="E117" s="10">
        <v>0.15</v>
      </c>
      <c r="F117" s="11">
        <f t="shared" si="10"/>
        <v>1268.67</v>
      </c>
      <c r="G117" s="12">
        <v>1268.67</v>
      </c>
      <c r="H117" s="12">
        <v>0</v>
      </c>
      <c r="I117" s="12">
        <v>0</v>
      </c>
      <c r="J117" s="14">
        <f t="shared" si="11"/>
        <v>0.63433499999999998</v>
      </c>
      <c r="K117" s="15">
        <f t="shared" si="12"/>
        <v>0.44403500000000001</v>
      </c>
    </row>
    <row r="118" spans="1:11" ht="17.25" customHeight="1">
      <c r="A118" s="23">
        <v>108</v>
      </c>
      <c r="B118" s="8" t="s">
        <v>93</v>
      </c>
      <c r="C118" s="10" t="s">
        <v>130</v>
      </c>
      <c r="D118" s="10">
        <v>11</v>
      </c>
      <c r="E118" s="10">
        <v>0.2</v>
      </c>
      <c r="F118" s="11">
        <f t="shared" si="10"/>
        <v>1896.31</v>
      </c>
      <c r="G118" s="12">
        <v>1896.31</v>
      </c>
      <c r="H118" s="12">
        <v>0</v>
      </c>
      <c r="I118" s="12">
        <v>0</v>
      </c>
      <c r="J118" s="14">
        <f t="shared" si="11"/>
        <v>0.94815499999999997</v>
      </c>
      <c r="K118" s="15">
        <f t="shared" si="12"/>
        <v>0.66370899999999999</v>
      </c>
    </row>
    <row r="119" spans="1:11" s="43" customFormat="1" ht="17.25" customHeight="1">
      <c r="A119" s="50" t="s">
        <v>225</v>
      </c>
      <c r="B119" s="51"/>
      <c r="C119" s="52"/>
      <c r="D119" s="40"/>
      <c r="E119" s="40"/>
      <c r="F119" s="41">
        <f>SUM(F82:F118)</f>
        <v>99799.64</v>
      </c>
      <c r="G119" s="41">
        <f>SUM(G82:G118)</f>
        <v>67900.639999999999</v>
      </c>
      <c r="H119" s="41">
        <f>SUM(H82:H118)</f>
        <v>28549.5</v>
      </c>
      <c r="I119" s="41">
        <f>SUM(I82:I118)</f>
        <v>3349.5</v>
      </c>
      <c r="J119" s="42">
        <f>SUM(J82:J118)</f>
        <v>49.899819999999998</v>
      </c>
      <c r="K119" s="42">
        <f>SUM(K82:K118)</f>
        <v>34.929884999999999</v>
      </c>
    </row>
    <row r="120" spans="1:11" ht="17.25" customHeight="1">
      <c r="A120" s="23">
        <v>109</v>
      </c>
      <c r="B120" s="8" t="s">
        <v>131</v>
      </c>
      <c r="C120" s="10" t="s">
        <v>132</v>
      </c>
      <c r="D120" s="10">
        <v>5</v>
      </c>
      <c r="E120" s="10">
        <v>0.1028</v>
      </c>
      <c r="F120" s="11">
        <f t="shared" ref="F120:F136" si="13">G120+H120+I120</f>
        <v>1318.1</v>
      </c>
      <c r="G120" s="12">
        <v>1318.1</v>
      </c>
      <c r="H120" s="12">
        <v>0</v>
      </c>
      <c r="I120" s="12">
        <v>0</v>
      </c>
      <c r="J120" s="14">
        <f t="shared" ref="J120:J136" si="14">F120*0.0005</f>
        <v>0.65905000000000002</v>
      </c>
      <c r="K120" s="15">
        <f t="shared" si="12"/>
        <v>0.461335</v>
      </c>
    </row>
    <row r="121" spans="1:11" ht="17.25" customHeight="1">
      <c r="A121" s="23">
        <v>110</v>
      </c>
      <c r="B121" s="8" t="s">
        <v>131</v>
      </c>
      <c r="C121" s="10" t="s">
        <v>133</v>
      </c>
      <c r="D121" s="10">
        <v>6</v>
      </c>
      <c r="E121" s="10">
        <v>0.1168</v>
      </c>
      <c r="F121" s="11">
        <f t="shared" si="13"/>
        <v>1670.6</v>
      </c>
      <c r="G121" s="12">
        <v>1511.6</v>
      </c>
      <c r="H121" s="12">
        <v>159</v>
      </c>
      <c r="I121" s="12">
        <v>0</v>
      </c>
      <c r="J121" s="14">
        <f t="shared" si="14"/>
        <v>0.83530000000000004</v>
      </c>
      <c r="K121" s="15">
        <f t="shared" si="12"/>
        <v>0.58470999999999995</v>
      </c>
    </row>
    <row r="122" spans="1:11" ht="17.25" customHeight="1">
      <c r="A122" s="23">
        <v>111</v>
      </c>
      <c r="B122" s="8" t="s">
        <v>131</v>
      </c>
      <c r="C122" s="10" t="s">
        <v>134</v>
      </c>
      <c r="D122" s="10">
        <v>10</v>
      </c>
      <c r="E122" s="10">
        <v>0.20519999999999999</v>
      </c>
      <c r="F122" s="11">
        <f t="shared" si="13"/>
        <v>3013.3</v>
      </c>
      <c r="G122" s="12">
        <v>3013.3</v>
      </c>
      <c r="H122" s="12">
        <v>0</v>
      </c>
      <c r="I122" s="12">
        <v>0</v>
      </c>
      <c r="J122" s="14">
        <f t="shared" si="14"/>
        <v>1.50665</v>
      </c>
      <c r="K122" s="15">
        <f t="shared" si="12"/>
        <v>1.0546549999999999</v>
      </c>
    </row>
    <row r="123" spans="1:11" ht="17.25" customHeight="1">
      <c r="A123" s="23">
        <v>112</v>
      </c>
      <c r="B123" s="8" t="s">
        <v>131</v>
      </c>
      <c r="C123" s="10" t="s">
        <v>135</v>
      </c>
      <c r="D123" s="10">
        <v>11</v>
      </c>
      <c r="E123" s="10">
        <v>0.2069</v>
      </c>
      <c r="F123" s="11">
        <f t="shared" si="13"/>
        <v>2373.3000000000002</v>
      </c>
      <c r="G123" s="12">
        <v>2262.3000000000002</v>
      </c>
      <c r="H123" s="12">
        <v>111</v>
      </c>
      <c r="I123" s="12">
        <v>0</v>
      </c>
      <c r="J123" s="14">
        <f t="shared" si="14"/>
        <v>1.18665</v>
      </c>
      <c r="K123" s="15">
        <f t="shared" si="12"/>
        <v>0.83065500000000003</v>
      </c>
    </row>
    <row r="124" spans="1:11" ht="17.25" customHeight="1">
      <c r="A124" s="23">
        <v>113</v>
      </c>
      <c r="B124" s="8" t="s">
        <v>131</v>
      </c>
      <c r="C124" s="10" t="s">
        <v>136</v>
      </c>
      <c r="D124" s="10">
        <v>6</v>
      </c>
      <c r="E124" s="10">
        <v>8.8800000000000004E-2</v>
      </c>
      <c r="F124" s="11">
        <f t="shared" si="13"/>
        <v>1288.4000000000001</v>
      </c>
      <c r="G124" s="12">
        <v>1096.4000000000001</v>
      </c>
      <c r="H124" s="12">
        <v>192</v>
      </c>
      <c r="I124" s="12">
        <v>0</v>
      </c>
      <c r="J124" s="14">
        <f t="shared" si="14"/>
        <v>0.64419999999999999</v>
      </c>
      <c r="K124" s="15">
        <f t="shared" si="12"/>
        <v>0.45094000000000001</v>
      </c>
    </row>
    <row r="125" spans="1:11" ht="17.25" customHeight="1">
      <c r="A125" s="23">
        <v>114</v>
      </c>
      <c r="B125" s="8" t="s">
        <v>131</v>
      </c>
      <c r="C125" s="10" t="s">
        <v>137</v>
      </c>
      <c r="D125" s="10">
        <v>10</v>
      </c>
      <c r="E125" s="10">
        <v>0.15310000000000001</v>
      </c>
      <c r="F125" s="11">
        <f t="shared" si="13"/>
        <v>1641.4</v>
      </c>
      <c r="G125" s="12">
        <v>1641.4</v>
      </c>
      <c r="H125" s="12">
        <v>0</v>
      </c>
      <c r="I125" s="12">
        <v>0</v>
      </c>
      <c r="J125" s="14">
        <f t="shared" si="14"/>
        <v>0.82069999999999999</v>
      </c>
      <c r="K125" s="15">
        <f t="shared" si="12"/>
        <v>0.57448999999999995</v>
      </c>
    </row>
    <row r="126" spans="1:11" ht="17.25" customHeight="1">
      <c r="A126" s="23">
        <v>115</v>
      </c>
      <c r="B126" s="8" t="s">
        <v>131</v>
      </c>
      <c r="C126" s="10" t="s">
        <v>138</v>
      </c>
      <c r="D126" s="10">
        <v>15</v>
      </c>
      <c r="E126" s="10">
        <v>0.26500000000000001</v>
      </c>
      <c r="F126" s="11">
        <f t="shared" si="13"/>
        <v>4214.7</v>
      </c>
      <c r="G126" s="12">
        <v>3155.7</v>
      </c>
      <c r="H126" s="12">
        <v>1059</v>
      </c>
      <c r="I126" s="12">
        <v>0</v>
      </c>
      <c r="J126" s="14">
        <f t="shared" si="14"/>
        <v>2.1073499999999998</v>
      </c>
      <c r="K126" s="15">
        <f t="shared" si="12"/>
        <v>1.4751449999999999</v>
      </c>
    </row>
    <row r="127" spans="1:11" ht="17.25" customHeight="1">
      <c r="A127" s="23">
        <v>116</v>
      </c>
      <c r="B127" s="8" t="s">
        <v>131</v>
      </c>
      <c r="C127" s="10" t="s">
        <v>139</v>
      </c>
      <c r="D127" s="10">
        <v>9</v>
      </c>
      <c r="E127" s="10">
        <v>0.18210000000000001</v>
      </c>
      <c r="F127" s="11">
        <f t="shared" si="13"/>
        <v>1417.5</v>
      </c>
      <c r="G127" s="12">
        <v>1417.5</v>
      </c>
      <c r="H127" s="12">
        <v>0</v>
      </c>
      <c r="I127" s="12">
        <v>0</v>
      </c>
      <c r="J127" s="14">
        <f t="shared" si="14"/>
        <v>0.70874999999999999</v>
      </c>
      <c r="K127" s="15">
        <f t="shared" si="12"/>
        <v>0.49612499999999998</v>
      </c>
    </row>
    <row r="128" spans="1:11" ht="17.25" customHeight="1">
      <c r="A128" s="23">
        <v>117</v>
      </c>
      <c r="B128" s="8" t="s">
        <v>131</v>
      </c>
      <c r="C128" s="10" t="s">
        <v>140</v>
      </c>
      <c r="D128" s="10">
        <v>11</v>
      </c>
      <c r="E128" s="10">
        <v>0.16669999999999999</v>
      </c>
      <c r="F128" s="11">
        <f t="shared" si="13"/>
        <v>1689.8</v>
      </c>
      <c r="G128" s="12">
        <v>1689.8</v>
      </c>
      <c r="H128" s="12">
        <v>0</v>
      </c>
      <c r="I128" s="12">
        <v>0</v>
      </c>
      <c r="J128" s="14">
        <f t="shared" si="14"/>
        <v>0.84489999999999998</v>
      </c>
      <c r="K128" s="15">
        <f t="shared" si="12"/>
        <v>0.59143000000000001</v>
      </c>
    </row>
    <row r="129" spans="1:11" ht="17.25" customHeight="1">
      <c r="A129" s="23">
        <v>118</v>
      </c>
      <c r="B129" s="8" t="s">
        <v>131</v>
      </c>
      <c r="C129" s="10" t="s">
        <v>141</v>
      </c>
      <c r="D129" s="10">
        <v>13</v>
      </c>
      <c r="E129" s="10">
        <v>0.21010000000000001</v>
      </c>
      <c r="F129" s="11">
        <f t="shared" si="13"/>
        <v>1641.7</v>
      </c>
      <c r="G129" s="12">
        <v>1452.7</v>
      </c>
      <c r="H129" s="12">
        <v>189</v>
      </c>
      <c r="I129" s="12">
        <v>0</v>
      </c>
      <c r="J129" s="14">
        <f t="shared" si="14"/>
        <v>0.82084999999999997</v>
      </c>
      <c r="K129" s="15">
        <f t="shared" si="12"/>
        <v>0.57459499999999997</v>
      </c>
    </row>
    <row r="130" spans="1:11" ht="17.25" customHeight="1">
      <c r="A130" s="23">
        <v>119</v>
      </c>
      <c r="B130" s="8" t="s">
        <v>131</v>
      </c>
      <c r="C130" s="10" t="s">
        <v>142</v>
      </c>
      <c r="D130" s="10">
        <v>14</v>
      </c>
      <c r="E130" s="10">
        <v>0.25779999999999997</v>
      </c>
      <c r="F130" s="11">
        <f t="shared" si="13"/>
        <v>2646</v>
      </c>
      <c r="G130" s="12">
        <v>1279.5</v>
      </c>
      <c r="H130" s="12">
        <v>1366.5</v>
      </c>
      <c r="I130" s="12">
        <v>0</v>
      </c>
      <c r="J130" s="14">
        <f t="shared" si="14"/>
        <v>1.323</v>
      </c>
      <c r="K130" s="15">
        <f t="shared" si="12"/>
        <v>0.92610000000000003</v>
      </c>
    </row>
    <row r="131" spans="1:11" ht="17.25" customHeight="1">
      <c r="A131" s="23">
        <v>120</v>
      </c>
      <c r="B131" s="8" t="s">
        <v>131</v>
      </c>
      <c r="C131" s="10" t="s">
        <v>143</v>
      </c>
      <c r="D131" s="10">
        <v>13</v>
      </c>
      <c r="E131" s="10">
        <v>0.38429999999999997</v>
      </c>
      <c r="F131" s="11">
        <f t="shared" si="13"/>
        <v>2052.9</v>
      </c>
      <c r="G131" s="12">
        <v>2052.9</v>
      </c>
      <c r="H131" s="12">
        <v>0</v>
      </c>
      <c r="I131" s="12">
        <v>0</v>
      </c>
      <c r="J131" s="14">
        <f t="shared" si="14"/>
        <v>1.0264500000000001</v>
      </c>
      <c r="K131" s="15">
        <f t="shared" si="12"/>
        <v>0.71851500000000001</v>
      </c>
    </row>
    <row r="132" spans="1:11" ht="17.25" customHeight="1">
      <c r="A132" s="23">
        <v>121</v>
      </c>
      <c r="B132" s="8" t="s">
        <v>131</v>
      </c>
      <c r="C132" s="10" t="s">
        <v>144</v>
      </c>
      <c r="D132" s="10">
        <v>15</v>
      </c>
      <c r="E132" s="10">
        <v>0.26279999999999998</v>
      </c>
      <c r="F132" s="11">
        <f t="shared" si="13"/>
        <v>3737.8</v>
      </c>
      <c r="G132" s="12">
        <v>3397.3</v>
      </c>
      <c r="H132" s="12">
        <v>340.5</v>
      </c>
      <c r="I132" s="12">
        <v>0</v>
      </c>
      <c r="J132" s="14">
        <f t="shared" si="14"/>
        <v>1.8689</v>
      </c>
      <c r="K132" s="15">
        <f t="shared" si="12"/>
        <v>1.30823</v>
      </c>
    </row>
    <row r="133" spans="1:11" ht="17.25" customHeight="1">
      <c r="A133" s="23">
        <v>122</v>
      </c>
      <c r="B133" s="8" t="s">
        <v>131</v>
      </c>
      <c r="C133" s="10" t="s">
        <v>145</v>
      </c>
      <c r="D133" s="10">
        <v>1</v>
      </c>
      <c r="E133" s="10">
        <v>9.2600000000000002E-2</v>
      </c>
      <c r="F133" s="11">
        <f t="shared" si="13"/>
        <v>1287.6500000000001</v>
      </c>
      <c r="G133" s="12">
        <v>767.15</v>
      </c>
      <c r="H133" s="12">
        <v>520.5</v>
      </c>
      <c r="I133" s="12">
        <v>0</v>
      </c>
      <c r="J133" s="14">
        <f t="shared" si="14"/>
        <v>0.64382499999999998</v>
      </c>
      <c r="K133" s="15">
        <f t="shared" si="12"/>
        <v>0.45067800000000002</v>
      </c>
    </row>
    <row r="134" spans="1:11" ht="17.25" customHeight="1">
      <c r="A134" s="23">
        <v>123</v>
      </c>
      <c r="B134" s="8" t="s">
        <v>131</v>
      </c>
      <c r="C134" s="10" t="s">
        <v>146</v>
      </c>
      <c r="D134" s="10">
        <v>1</v>
      </c>
      <c r="E134" s="10">
        <v>0.15679999999999999</v>
      </c>
      <c r="F134" s="11">
        <f t="shared" si="13"/>
        <v>6099.24</v>
      </c>
      <c r="G134" s="12">
        <v>1761.24</v>
      </c>
      <c r="H134" s="12">
        <v>4338</v>
      </c>
      <c r="I134" s="12">
        <v>0</v>
      </c>
      <c r="J134" s="14">
        <f t="shared" si="14"/>
        <v>3.04962</v>
      </c>
      <c r="K134" s="15">
        <f t="shared" si="12"/>
        <v>2.1347339999999999</v>
      </c>
    </row>
    <row r="135" spans="1:11" ht="17.25" customHeight="1">
      <c r="A135" s="23">
        <v>124</v>
      </c>
      <c r="B135" s="8" t="s">
        <v>131</v>
      </c>
      <c r="C135" s="10" t="s">
        <v>68</v>
      </c>
      <c r="D135" s="10">
        <v>1</v>
      </c>
      <c r="E135" s="10">
        <v>0.1265</v>
      </c>
      <c r="F135" s="11">
        <f t="shared" si="13"/>
        <v>6736.48</v>
      </c>
      <c r="G135" s="12">
        <v>1972.48</v>
      </c>
      <c r="H135" s="12">
        <v>4764</v>
      </c>
      <c r="I135" s="12">
        <v>0</v>
      </c>
      <c r="J135" s="14">
        <f t="shared" si="14"/>
        <v>3.3682400000000001</v>
      </c>
      <c r="K135" s="15">
        <f t="shared" si="12"/>
        <v>2.3577680000000001</v>
      </c>
    </row>
    <row r="136" spans="1:11" ht="17.25" customHeight="1">
      <c r="A136" s="23">
        <v>125</v>
      </c>
      <c r="B136" s="8" t="s">
        <v>131</v>
      </c>
      <c r="C136" s="10" t="s">
        <v>147</v>
      </c>
      <c r="D136" s="10">
        <v>1</v>
      </c>
      <c r="E136" s="10">
        <v>0.1202</v>
      </c>
      <c r="F136" s="11">
        <f t="shared" si="13"/>
        <v>1953.19</v>
      </c>
      <c r="G136" s="12">
        <v>610.69000000000005</v>
      </c>
      <c r="H136" s="12">
        <v>1342.5</v>
      </c>
      <c r="I136" s="12">
        <v>0</v>
      </c>
      <c r="J136" s="14">
        <f t="shared" si="14"/>
        <v>0.97659499999999999</v>
      </c>
      <c r="K136" s="15">
        <f t="shared" si="12"/>
        <v>0.68361700000000003</v>
      </c>
    </row>
    <row r="137" spans="1:11" s="43" customFormat="1" ht="17.25" customHeight="1">
      <c r="A137" s="50" t="s">
        <v>225</v>
      </c>
      <c r="B137" s="51"/>
      <c r="C137" s="52"/>
      <c r="D137" s="40"/>
      <c r="E137" s="40"/>
      <c r="F137" s="41">
        <f>SUM(F120:F136)</f>
        <v>44782.06</v>
      </c>
      <c r="G137" s="53">
        <f>SUM(G120:G136)</f>
        <v>30400.06</v>
      </c>
      <c r="H137" s="53">
        <f>SUM(H120:H136)</f>
        <v>14382</v>
      </c>
      <c r="I137" s="53">
        <f>SUM(I120:I136)</f>
        <v>0</v>
      </c>
      <c r="J137" s="54">
        <f>SUM(J120:J136)</f>
        <v>22.391030000000001</v>
      </c>
      <c r="K137" s="54">
        <f>SUM(K120:K136)</f>
        <v>15.673722</v>
      </c>
    </row>
    <row r="138" spans="1:11" ht="17.25" customHeight="1">
      <c r="A138" s="23">
        <v>126</v>
      </c>
      <c r="B138" s="8" t="s">
        <v>148</v>
      </c>
      <c r="C138" s="10" t="s">
        <v>149</v>
      </c>
      <c r="D138" s="10">
        <v>22</v>
      </c>
      <c r="E138" s="10">
        <v>0.79849999999999999</v>
      </c>
      <c r="F138" s="11">
        <f t="shared" ref="F138:F149" si="15">G138+H138+I138</f>
        <v>7241</v>
      </c>
      <c r="G138" s="12">
        <v>6491</v>
      </c>
      <c r="H138" s="12">
        <v>750</v>
      </c>
      <c r="I138" s="12">
        <v>0</v>
      </c>
      <c r="J138" s="14">
        <f t="shared" ref="J138:J149" si="16">F138*0.0005</f>
        <v>3.6204999999999998</v>
      </c>
      <c r="K138" s="15">
        <f t="shared" si="12"/>
        <v>2.5343499999999999</v>
      </c>
    </row>
    <row r="139" spans="1:11" ht="17.25" customHeight="1">
      <c r="A139" s="23">
        <v>127</v>
      </c>
      <c r="B139" s="8" t="s">
        <v>148</v>
      </c>
      <c r="C139" s="10" t="s">
        <v>150</v>
      </c>
      <c r="D139" s="10">
        <v>12</v>
      </c>
      <c r="E139" s="10">
        <v>0.63929999999999998</v>
      </c>
      <c r="F139" s="11">
        <f t="shared" si="15"/>
        <v>9417</v>
      </c>
      <c r="G139" s="12">
        <v>7732</v>
      </c>
      <c r="H139" s="12">
        <v>1685</v>
      </c>
      <c r="I139" s="12">
        <v>0</v>
      </c>
      <c r="J139" s="14">
        <f t="shared" si="16"/>
        <v>4.7084999999999999</v>
      </c>
      <c r="K139" s="15">
        <f t="shared" si="12"/>
        <v>3.2959499999999999</v>
      </c>
    </row>
    <row r="140" spans="1:11" ht="17.25" customHeight="1">
      <c r="A140" s="23">
        <v>128</v>
      </c>
      <c r="B140" s="8" t="s">
        <v>148</v>
      </c>
      <c r="C140" s="10" t="s">
        <v>151</v>
      </c>
      <c r="D140" s="10">
        <v>7</v>
      </c>
      <c r="E140" s="10">
        <v>0.30709999999999998</v>
      </c>
      <c r="F140" s="11">
        <f t="shared" si="15"/>
        <v>4008</v>
      </c>
      <c r="G140" s="12">
        <v>4008</v>
      </c>
      <c r="H140" s="12">
        <v>0</v>
      </c>
      <c r="I140" s="12">
        <v>0</v>
      </c>
      <c r="J140" s="14">
        <f t="shared" si="16"/>
        <v>2.004</v>
      </c>
      <c r="K140" s="15">
        <f t="shared" si="12"/>
        <v>1.4028</v>
      </c>
    </row>
    <row r="141" spans="1:11" ht="17.25" customHeight="1">
      <c r="A141" s="23">
        <v>129</v>
      </c>
      <c r="B141" s="8" t="s">
        <v>148</v>
      </c>
      <c r="C141" s="10" t="s">
        <v>152</v>
      </c>
      <c r="D141" s="10">
        <v>1</v>
      </c>
      <c r="E141" s="10">
        <v>0.15609999999999999</v>
      </c>
      <c r="F141" s="11">
        <f t="shared" si="15"/>
        <v>3297</v>
      </c>
      <c r="G141" s="12">
        <v>1782</v>
      </c>
      <c r="H141" s="12">
        <v>1515</v>
      </c>
      <c r="I141" s="12">
        <v>0</v>
      </c>
      <c r="J141" s="14">
        <f t="shared" si="16"/>
        <v>1.6485000000000001</v>
      </c>
      <c r="K141" s="15">
        <f t="shared" si="12"/>
        <v>1.15395</v>
      </c>
    </row>
    <row r="142" spans="1:11" ht="17.25" customHeight="1">
      <c r="A142" s="23">
        <v>130</v>
      </c>
      <c r="B142" s="8" t="s">
        <v>148</v>
      </c>
      <c r="C142" s="10" t="s">
        <v>153</v>
      </c>
      <c r="D142" s="10">
        <v>9</v>
      </c>
      <c r="E142" s="10">
        <v>0.20499999999999999</v>
      </c>
      <c r="F142" s="11">
        <f t="shared" si="15"/>
        <v>3698</v>
      </c>
      <c r="G142" s="12">
        <v>2531</v>
      </c>
      <c r="H142" s="12">
        <v>1167</v>
      </c>
      <c r="I142" s="12">
        <v>0</v>
      </c>
      <c r="J142" s="14">
        <f t="shared" si="16"/>
        <v>1.849</v>
      </c>
      <c r="K142" s="15">
        <f t="shared" si="12"/>
        <v>1.2943</v>
      </c>
    </row>
    <row r="143" spans="1:11" ht="17.25" customHeight="1">
      <c r="A143" s="23">
        <v>131</v>
      </c>
      <c r="B143" s="8" t="s">
        <v>148</v>
      </c>
      <c r="C143" s="10" t="s">
        <v>154</v>
      </c>
      <c r="D143" s="10">
        <v>6</v>
      </c>
      <c r="E143" s="10">
        <v>0.14610000000000001</v>
      </c>
      <c r="F143" s="11">
        <f t="shared" si="15"/>
        <v>2553</v>
      </c>
      <c r="G143" s="12">
        <v>1240</v>
      </c>
      <c r="H143" s="12">
        <v>1313</v>
      </c>
      <c r="I143" s="12">
        <v>0</v>
      </c>
      <c r="J143" s="14">
        <f t="shared" si="16"/>
        <v>1.2765</v>
      </c>
      <c r="K143" s="15">
        <f t="shared" si="12"/>
        <v>0.89354999999999996</v>
      </c>
    </row>
    <row r="144" spans="1:11" ht="17.25" customHeight="1">
      <c r="A144" s="23">
        <v>132</v>
      </c>
      <c r="B144" s="8" t="s">
        <v>148</v>
      </c>
      <c r="C144" s="10" t="s">
        <v>155</v>
      </c>
      <c r="D144" s="10">
        <v>3</v>
      </c>
      <c r="E144" s="10">
        <v>0.152</v>
      </c>
      <c r="F144" s="11">
        <f t="shared" si="15"/>
        <v>3660</v>
      </c>
      <c r="G144" s="12">
        <v>1967</v>
      </c>
      <c r="H144" s="12">
        <v>1693</v>
      </c>
      <c r="I144" s="12">
        <v>0</v>
      </c>
      <c r="J144" s="14">
        <f t="shared" si="16"/>
        <v>1.83</v>
      </c>
      <c r="K144" s="15">
        <f t="shared" si="12"/>
        <v>1.2809999999999999</v>
      </c>
    </row>
    <row r="145" spans="1:11" ht="17.25" customHeight="1">
      <c r="A145" s="23">
        <v>133</v>
      </c>
      <c r="B145" s="8" t="s">
        <v>148</v>
      </c>
      <c r="C145" s="10" t="s">
        <v>156</v>
      </c>
      <c r="D145" s="10">
        <v>1</v>
      </c>
      <c r="E145" s="10">
        <v>0.23419999999999999</v>
      </c>
      <c r="F145" s="11">
        <f t="shared" si="15"/>
        <v>5570</v>
      </c>
      <c r="G145" s="12">
        <v>2620</v>
      </c>
      <c r="H145" s="12">
        <v>2950</v>
      </c>
      <c r="I145" s="12">
        <v>0</v>
      </c>
      <c r="J145" s="14">
        <f t="shared" si="16"/>
        <v>2.7850000000000001</v>
      </c>
      <c r="K145" s="15">
        <f t="shared" si="12"/>
        <v>1.9495</v>
      </c>
    </row>
    <row r="146" spans="1:11" ht="17.25" customHeight="1">
      <c r="A146" s="23">
        <v>134</v>
      </c>
      <c r="B146" s="8" t="s">
        <v>148</v>
      </c>
      <c r="C146" s="10" t="s">
        <v>157</v>
      </c>
      <c r="D146" s="10">
        <v>6</v>
      </c>
      <c r="E146" s="10">
        <v>0.17929999999999999</v>
      </c>
      <c r="F146" s="11">
        <f t="shared" si="15"/>
        <v>4245</v>
      </c>
      <c r="G146" s="12">
        <v>2407</v>
      </c>
      <c r="H146" s="12">
        <v>1838</v>
      </c>
      <c r="I146" s="12">
        <v>0</v>
      </c>
      <c r="J146" s="14">
        <f t="shared" si="16"/>
        <v>2.1225000000000001</v>
      </c>
      <c r="K146" s="15">
        <f t="shared" si="12"/>
        <v>1.4857499999999999</v>
      </c>
    </row>
    <row r="147" spans="1:11" ht="17.25" customHeight="1">
      <c r="A147" s="23">
        <v>135</v>
      </c>
      <c r="B147" s="8" t="s">
        <v>148</v>
      </c>
      <c r="C147" s="10" t="s">
        <v>158</v>
      </c>
      <c r="D147" s="10">
        <v>1</v>
      </c>
      <c r="E147" s="10">
        <v>0.1825</v>
      </c>
      <c r="F147" s="11">
        <f t="shared" si="15"/>
        <v>2523</v>
      </c>
      <c r="G147" s="12">
        <v>1445</v>
      </c>
      <c r="H147" s="12">
        <v>1078</v>
      </c>
      <c r="I147" s="12">
        <v>0</v>
      </c>
      <c r="J147" s="14">
        <f t="shared" si="16"/>
        <v>1.2615000000000001</v>
      </c>
      <c r="K147" s="15">
        <f t="shared" si="12"/>
        <v>0.88305</v>
      </c>
    </row>
    <row r="148" spans="1:11" ht="17.25" customHeight="1">
      <c r="A148" s="23">
        <v>136</v>
      </c>
      <c r="B148" s="8" t="s">
        <v>148</v>
      </c>
      <c r="C148" s="10" t="s">
        <v>159</v>
      </c>
      <c r="D148" s="10">
        <v>17</v>
      </c>
      <c r="E148" s="10">
        <v>0.80010000000000003</v>
      </c>
      <c r="F148" s="11">
        <f t="shared" si="15"/>
        <v>9892</v>
      </c>
      <c r="G148" s="12">
        <v>9892</v>
      </c>
      <c r="H148" s="12">
        <v>0</v>
      </c>
      <c r="I148" s="12">
        <v>0</v>
      </c>
      <c r="J148" s="14">
        <f t="shared" si="16"/>
        <v>4.9459999999999997</v>
      </c>
      <c r="K148" s="15">
        <f t="shared" si="12"/>
        <v>3.4622000000000002</v>
      </c>
    </row>
    <row r="149" spans="1:11" ht="17.25" customHeight="1">
      <c r="A149" s="23">
        <v>137</v>
      </c>
      <c r="B149" s="8" t="s">
        <v>148</v>
      </c>
      <c r="C149" s="10" t="s">
        <v>160</v>
      </c>
      <c r="D149" s="10">
        <v>13</v>
      </c>
      <c r="E149" s="10">
        <v>0.78939999999999999</v>
      </c>
      <c r="F149" s="11">
        <f t="shared" si="15"/>
        <v>8998</v>
      </c>
      <c r="G149" s="12">
        <v>8998</v>
      </c>
      <c r="H149" s="12">
        <v>0</v>
      </c>
      <c r="I149" s="12">
        <v>0</v>
      </c>
      <c r="J149" s="14">
        <f t="shared" si="16"/>
        <v>4.4989999999999997</v>
      </c>
      <c r="K149" s="15">
        <f t="shared" si="12"/>
        <v>3.1493000000000002</v>
      </c>
    </row>
    <row r="150" spans="1:11" s="43" customFormat="1" ht="17.25" customHeight="1">
      <c r="A150" s="50" t="s">
        <v>225</v>
      </c>
      <c r="B150" s="51"/>
      <c r="C150" s="52"/>
      <c r="D150" s="40"/>
      <c r="E150" s="40"/>
      <c r="F150" s="41">
        <f>SUM(F138:F149)</f>
        <v>65102</v>
      </c>
      <c r="G150" s="41">
        <f>SUM(G138:G149)</f>
        <v>51113</v>
      </c>
      <c r="H150" s="41">
        <f>SUM(H138:H149)</f>
        <v>13989</v>
      </c>
      <c r="I150" s="41">
        <f>SUM(I138:I149)</f>
        <v>0</v>
      </c>
      <c r="J150" s="42">
        <f>SUM(J138:J149)</f>
        <v>32.551000000000002</v>
      </c>
      <c r="K150" s="42">
        <f>SUM(K138:K149)</f>
        <v>22.785699999999999</v>
      </c>
    </row>
    <row r="151" spans="1:11" ht="17.25" customHeight="1">
      <c r="A151" s="23">
        <v>138</v>
      </c>
      <c r="B151" s="8" t="s">
        <v>161</v>
      </c>
      <c r="C151" s="10" t="s">
        <v>162</v>
      </c>
      <c r="D151" s="10">
        <v>2</v>
      </c>
      <c r="E151" s="10">
        <v>0.36499999999999999</v>
      </c>
      <c r="F151" s="11">
        <f t="shared" ref="F151:F165" si="17">G151+H151+I151</f>
        <v>1960.5</v>
      </c>
      <c r="G151" s="11">
        <v>1073</v>
      </c>
      <c r="H151" s="12">
        <v>817.5</v>
      </c>
      <c r="I151" s="12">
        <v>70</v>
      </c>
      <c r="J151" s="14">
        <f t="shared" ref="J151:J165" si="18">F151*0.0005</f>
        <v>0.98024999999999995</v>
      </c>
      <c r="K151" s="15">
        <f t="shared" si="12"/>
        <v>0.68617499999999998</v>
      </c>
    </row>
    <row r="152" spans="1:11" ht="17.25" customHeight="1">
      <c r="A152" s="23">
        <v>139</v>
      </c>
      <c r="B152" s="8" t="s">
        <v>161</v>
      </c>
      <c r="C152" s="10" t="s">
        <v>163</v>
      </c>
      <c r="D152" s="10">
        <v>1</v>
      </c>
      <c r="E152" s="10">
        <v>0.1195</v>
      </c>
      <c r="F152" s="11">
        <f t="shared" si="17"/>
        <v>295</v>
      </c>
      <c r="G152" s="11">
        <v>295</v>
      </c>
      <c r="H152" s="12">
        <v>0</v>
      </c>
      <c r="I152" s="12">
        <v>0</v>
      </c>
      <c r="J152" s="14">
        <f t="shared" si="18"/>
        <v>0.14749999999999999</v>
      </c>
      <c r="K152" s="15">
        <f t="shared" si="12"/>
        <v>0.10324999999999999</v>
      </c>
    </row>
    <row r="153" spans="1:11" ht="17.25" customHeight="1">
      <c r="A153" s="23">
        <v>140</v>
      </c>
      <c r="B153" s="8" t="s">
        <v>161</v>
      </c>
      <c r="C153" s="10" t="s">
        <v>164</v>
      </c>
      <c r="D153" s="10">
        <v>3</v>
      </c>
      <c r="E153" s="10">
        <v>0.23319999999999999</v>
      </c>
      <c r="F153" s="11">
        <f t="shared" si="17"/>
        <v>1193</v>
      </c>
      <c r="G153" s="11">
        <v>1193</v>
      </c>
      <c r="H153" s="12">
        <v>0</v>
      </c>
      <c r="I153" s="12">
        <v>0</v>
      </c>
      <c r="J153" s="14">
        <f t="shared" si="18"/>
        <v>0.59650000000000003</v>
      </c>
      <c r="K153" s="15">
        <f t="shared" si="12"/>
        <v>0.41754999999999998</v>
      </c>
    </row>
    <row r="154" spans="1:11" ht="17.25" customHeight="1">
      <c r="A154" s="23">
        <v>141</v>
      </c>
      <c r="B154" s="8" t="s">
        <v>161</v>
      </c>
      <c r="C154" s="10" t="s">
        <v>165</v>
      </c>
      <c r="D154" s="10">
        <v>11</v>
      </c>
      <c r="E154" s="10">
        <v>0.25459999999999999</v>
      </c>
      <c r="F154" s="11">
        <f t="shared" si="17"/>
        <v>840.5</v>
      </c>
      <c r="G154" s="11">
        <v>296</v>
      </c>
      <c r="H154" s="12">
        <v>544.5</v>
      </c>
      <c r="I154" s="12">
        <v>0</v>
      </c>
      <c r="J154" s="14">
        <f t="shared" si="18"/>
        <v>0.42025000000000001</v>
      </c>
      <c r="K154" s="15">
        <f t="shared" si="12"/>
        <v>0.29417500000000002</v>
      </c>
    </row>
    <row r="155" spans="1:11" ht="17.25" customHeight="1">
      <c r="A155" s="23">
        <v>142</v>
      </c>
      <c r="B155" s="8" t="s">
        <v>161</v>
      </c>
      <c r="C155" s="10" t="s">
        <v>166</v>
      </c>
      <c r="D155" s="10">
        <v>8</v>
      </c>
      <c r="E155" s="10">
        <v>0.16139999999999999</v>
      </c>
      <c r="F155" s="11">
        <f t="shared" si="17"/>
        <v>723</v>
      </c>
      <c r="G155" s="11">
        <v>463</v>
      </c>
      <c r="H155" s="12">
        <v>210</v>
      </c>
      <c r="I155" s="12">
        <v>50</v>
      </c>
      <c r="J155" s="14">
        <f t="shared" si="18"/>
        <v>0.36149999999999999</v>
      </c>
      <c r="K155" s="15">
        <f t="shared" si="12"/>
        <v>0.25305</v>
      </c>
    </row>
    <row r="156" spans="1:11" ht="17.25" customHeight="1">
      <c r="A156" s="23">
        <v>143</v>
      </c>
      <c r="B156" s="8" t="s">
        <v>161</v>
      </c>
      <c r="C156" s="10" t="s">
        <v>167</v>
      </c>
      <c r="D156" s="10">
        <v>13</v>
      </c>
      <c r="E156" s="10">
        <v>0.39229999999999998</v>
      </c>
      <c r="F156" s="11">
        <f t="shared" si="17"/>
        <v>2093.5</v>
      </c>
      <c r="G156" s="11">
        <v>908</v>
      </c>
      <c r="H156" s="12">
        <v>1045.5</v>
      </c>
      <c r="I156" s="12">
        <v>140</v>
      </c>
      <c r="J156" s="14">
        <f t="shared" si="18"/>
        <v>1.0467500000000001</v>
      </c>
      <c r="K156" s="15">
        <f t="shared" si="12"/>
        <v>0.73272499999999996</v>
      </c>
    </row>
    <row r="157" spans="1:11" ht="17.25" customHeight="1">
      <c r="A157" s="23">
        <v>144</v>
      </c>
      <c r="B157" s="8" t="s">
        <v>161</v>
      </c>
      <c r="C157" s="10" t="s">
        <v>168</v>
      </c>
      <c r="D157" s="10">
        <v>14</v>
      </c>
      <c r="E157" s="10">
        <v>0.4254</v>
      </c>
      <c r="F157" s="11">
        <f t="shared" si="17"/>
        <v>3156.5</v>
      </c>
      <c r="G157" s="11">
        <v>1188</v>
      </c>
      <c r="H157" s="12">
        <v>1828.5</v>
      </c>
      <c r="I157" s="12">
        <v>140</v>
      </c>
      <c r="J157" s="14">
        <f t="shared" si="18"/>
        <v>1.5782499999999999</v>
      </c>
      <c r="K157" s="15">
        <f t="shared" si="12"/>
        <v>1.1047750000000001</v>
      </c>
    </row>
    <row r="158" spans="1:11" ht="17.25" customHeight="1">
      <c r="A158" s="23">
        <v>145</v>
      </c>
      <c r="B158" s="8" t="s">
        <v>161</v>
      </c>
      <c r="C158" s="10" t="s">
        <v>169</v>
      </c>
      <c r="D158" s="10">
        <v>21</v>
      </c>
      <c r="E158" s="10">
        <v>0.38</v>
      </c>
      <c r="F158" s="11">
        <f t="shared" si="17"/>
        <v>1304</v>
      </c>
      <c r="G158" s="11">
        <v>830</v>
      </c>
      <c r="H158" s="12">
        <v>339</v>
      </c>
      <c r="I158" s="12">
        <v>135</v>
      </c>
      <c r="J158" s="14">
        <f t="shared" si="18"/>
        <v>0.65200000000000002</v>
      </c>
      <c r="K158" s="15">
        <f t="shared" si="12"/>
        <v>0.45639999999999997</v>
      </c>
    </row>
    <row r="159" spans="1:11" ht="17.25" customHeight="1">
      <c r="A159" s="23">
        <v>146</v>
      </c>
      <c r="B159" s="8" t="s">
        <v>161</v>
      </c>
      <c r="C159" s="10" t="s">
        <v>170</v>
      </c>
      <c r="D159" s="10">
        <v>13</v>
      </c>
      <c r="E159" s="10">
        <v>0.23810000000000001</v>
      </c>
      <c r="F159" s="11">
        <f t="shared" si="17"/>
        <v>1075.5</v>
      </c>
      <c r="G159" s="11">
        <v>105</v>
      </c>
      <c r="H159" s="12">
        <v>970.5</v>
      </c>
      <c r="I159" s="12">
        <v>0</v>
      </c>
      <c r="J159" s="14">
        <f t="shared" si="18"/>
        <v>0.53774999999999995</v>
      </c>
      <c r="K159" s="15">
        <f t="shared" si="12"/>
        <v>0.37642500000000001</v>
      </c>
    </row>
    <row r="160" spans="1:11" ht="17.25" customHeight="1">
      <c r="A160" s="23">
        <v>147</v>
      </c>
      <c r="B160" s="8" t="s">
        <v>161</v>
      </c>
      <c r="C160" s="10" t="s">
        <v>171</v>
      </c>
      <c r="D160" s="10">
        <v>1</v>
      </c>
      <c r="E160" s="10">
        <v>0.1628</v>
      </c>
      <c r="F160" s="11">
        <f t="shared" si="17"/>
        <v>337.5</v>
      </c>
      <c r="G160" s="11">
        <v>270</v>
      </c>
      <c r="H160" s="12">
        <v>67.5</v>
      </c>
      <c r="I160" s="12">
        <v>0</v>
      </c>
      <c r="J160" s="14">
        <f t="shared" si="18"/>
        <v>0.16875000000000001</v>
      </c>
      <c r="K160" s="15">
        <f t="shared" si="12"/>
        <v>0.11812499999999999</v>
      </c>
    </row>
    <row r="161" spans="1:11" ht="17.25" customHeight="1">
      <c r="A161" s="23">
        <v>148</v>
      </c>
      <c r="B161" s="8" t="s">
        <v>161</v>
      </c>
      <c r="C161" s="10" t="s">
        <v>172</v>
      </c>
      <c r="D161" s="10">
        <v>1</v>
      </c>
      <c r="E161" s="10">
        <v>8.7499999999999994E-2</v>
      </c>
      <c r="F161" s="11">
        <f t="shared" si="17"/>
        <v>140</v>
      </c>
      <c r="G161" s="11">
        <v>140</v>
      </c>
      <c r="H161" s="12">
        <v>0</v>
      </c>
      <c r="I161" s="12">
        <v>0</v>
      </c>
      <c r="J161" s="14">
        <f t="shared" si="18"/>
        <v>7.0000000000000007E-2</v>
      </c>
      <c r="K161" s="15">
        <f t="shared" si="12"/>
        <v>4.9000000000000002E-2</v>
      </c>
    </row>
    <row r="162" spans="1:11" ht="17.25" customHeight="1">
      <c r="A162" s="23">
        <v>149</v>
      </c>
      <c r="B162" s="8" t="s">
        <v>161</v>
      </c>
      <c r="C162" s="10" t="s">
        <v>173</v>
      </c>
      <c r="D162" s="10">
        <v>12</v>
      </c>
      <c r="E162" s="10">
        <v>0.3327</v>
      </c>
      <c r="F162" s="11">
        <f t="shared" si="17"/>
        <v>1509</v>
      </c>
      <c r="G162" s="11">
        <v>1008</v>
      </c>
      <c r="H162" s="12">
        <v>231</v>
      </c>
      <c r="I162" s="12">
        <v>270</v>
      </c>
      <c r="J162" s="14">
        <f t="shared" si="18"/>
        <v>0.75449999999999995</v>
      </c>
      <c r="K162" s="15">
        <f t="shared" si="12"/>
        <v>0.52815000000000001</v>
      </c>
    </row>
    <row r="163" spans="1:11" ht="17.25" customHeight="1">
      <c r="A163" s="23">
        <v>150</v>
      </c>
      <c r="B163" s="8" t="s">
        <v>161</v>
      </c>
      <c r="C163" s="10" t="s">
        <v>174</v>
      </c>
      <c r="D163" s="10">
        <v>2</v>
      </c>
      <c r="E163" s="10">
        <v>0.18940000000000001</v>
      </c>
      <c r="F163" s="11">
        <f t="shared" si="17"/>
        <v>3603.5</v>
      </c>
      <c r="G163" s="11">
        <v>596</v>
      </c>
      <c r="H163" s="12">
        <v>3007.5</v>
      </c>
      <c r="I163" s="12">
        <v>0</v>
      </c>
      <c r="J163" s="14">
        <f t="shared" si="18"/>
        <v>1.80175</v>
      </c>
      <c r="K163" s="15">
        <f t="shared" si="12"/>
        <v>1.261225</v>
      </c>
    </row>
    <row r="164" spans="1:11" ht="17.25" customHeight="1">
      <c r="A164" s="23">
        <v>151</v>
      </c>
      <c r="B164" s="8" t="s">
        <v>161</v>
      </c>
      <c r="C164" s="10" t="s">
        <v>175</v>
      </c>
      <c r="D164" s="10">
        <v>12</v>
      </c>
      <c r="E164" s="10">
        <v>0.28749999999999998</v>
      </c>
      <c r="F164" s="11">
        <f t="shared" si="17"/>
        <v>7453.6</v>
      </c>
      <c r="G164" s="11">
        <v>558</v>
      </c>
      <c r="H164" s="12">
        <v>6703.6</v>
      </c>
      <c r="I164" s="12">
        <v>192</v>
      </c>
      <c r="J164" s="14">
        <f t="shared" si="18"/>
        <v>3.7267999999999999</v>
      </c>
      <c r="K164" s="15">
        <f t="shared" si="12"/>
        <v>2.6087600000000002</v>
      </c>
    </row>
    <row r="165" spans="1:11" ht="17.25" customHeight="1">
      <c r="A165" s="23">
        <v>152</v>
      </c>
      <c r="B165" s="8" t="s">
        <v>161</v>
      </c>
      <c r="C165" s="10" t="s">
        <v>176</v>
      </c>
      <c r="D165" s="10">
        <v>3</v>
      </c>
      <c r="E165" s="10">
        <v>0.1268</v>
      </c>
      <c r="F165" s="11">
        <f t="shared" si="17"/>
        <v>3818.5</v>
      </c>
      <c r="G165" s="11">
        <v>0</v>
      </c>
      <c r="H165" s="12">
        <v>3712.5</v>
      </c>
      <c r="I165" s="12">
        <v>106</v>
      </c>
      <c r="J165" s="14">
        <f t="shared" si="18"/>
        <v>1.9092499999999999</v>
      </c>
      <c r="K165" s="15">
        <f t="shared" ref="K165:K210" si="19">J165*0.7</f>
        <v>1.3364750000000001</v>
      </c>
    </row>
    <row r="166" spans="1:11" s="43" customFormat="1" ht="17.25" customHeight="1">
      <c r="A166" s="50" t="s">
        <v>225</v>
      </c>
      <c r="B166" s="51"/>
      <c r="C166" s="52"/>
      <c r="D166" s="40"/>
      <c r="E166" s="40"/>
      <c r="F166" s="41">
        <f>SUM(F151:F165)</f>
        <v>29503.599999999999</v>
      </c>
      <c r="G166" s="41">
        <f>SUM(G151:G165)</f>
        <v>8923</v>
      </c>
      <c r="H166" s="41">
        <f>SUM(H151:H165)</f>
        <v>19477.599999999999</v>
      </c>
      <c r="I166" s="41">
        <f>SUM(I151:I165)</f>
        <v>1103</v>
      </c>
      <c r="J166" s="42">
        <f>SUM(J151:J165)</f>
        <v>14.751799999999999</v>
      </c>
      <c r="K166" s="42">
        <f>SUM(K151:K165)</f>
        <v>10.32626</v>
      </c>
    </row>
    <row r="167" spans="1:11" ht="17.25" customHeight="1">
      <c r="A167" s="23">
        <v>153</v>
      </c>
      <c r="B167" s="8" t="s">
        <v>177</v>
      </c>
      <c r="C167" s="9" t="s">
        <v>178</v>
      </c>
      <c r="D167" s="16">
        <v>2</v>
      </c>
      <c r="E167" s="10">
        <v>0.23849999999999999</v>
      </c>
      <c r="F167" s="11">
        <f t="shared" ref="F167:F177" si="20">G167+H167+I167</f>
        <v>1817.9</v>
      </c>
      <c r="G167" s="17">
        <v>594.4</v>
      </c>
      <c r="H167" s="12">
        <v>1223.5</v>
      </c>
      <c r="I167" s="12">
        <v>0</v>
      </c>
      <c r="J167" s="14">
        <f t="shared" ref="J167:J177" si="21">F167*0.0005</f>
        <v>0.90895000000000004</v>
      </c>
      <c r="K167" s="15">
        <f t="shared" si="19"/>
        <v>0.63626499999999997</v>
      </c>
    </row>
    <row r="168" spans="1:11" ht="17.25" customHeight="1">
      <c r="A168" s="23">
        <v>154</v>
      </c>
      <c r="B168" s="8" t="s">
        <v>177</v>
      </c>
      <c r="C168" s="9" t="s">
        <v>179</v>
      </c>
      <c r="D168" s="16">
        <v>3</v>
      </c>
      <c r="E168" s="10">
        <v>0.35199999999999998</v>
      </c>
      <c r="F168" s="11">
        <f t="shared" si="20"/>
        <v>2634.06</v>
      </c>
      <c r="G168" s="17">
        <v>1075.8599999999999</v>
      </c>
      <c r="H168" s="12">
        <v>1508.2</v>
      </c>
      <c r="I168" s="12">
        <v>50</v>
      </c>
      <c r="J168" s="14">
        <f t="shared" si="21"/>
        <v>1.3170299999999999</v>
      </c>
      <c r="K168" s="15">
        <f t="shared" si="19"/>
        <v>0.92192099999999999</v>
      </c>
    </row>
    <row r="169" spans="1:11" ht="17.25" customHeight="1">
      <c r="A169" s="23">
        <v>155</v>
      </c>
      <c r="B169" s="8" t="s">
        <v>177</v>
      </c>
      <c r="C169" s="9" t="s">
        <v>180</v>
      </c>
      <c r="D169" s="16">
        <v>16</v>
      </c>
      <c r="E169" s="10">
        <v>0.54100000000000004</v>
      </c>
      <c r="F169" s="11">
        <f t="shared" si="20"/>
        <v>4557.71</v>
      </c>
      <c r="G169" s="17">
        <v>1869.71</v>
      </c>
      <c r="H169" s="12">
        <v>2538</v>
      </c>
      <c r="I169" s="12">
        <v>150</v>
      </c>
      <c r="J169" s="14">
        <f t="shared" si="21"/>
        <v>2.2788550000000001</v>
      </c>
      <c r="K169" s="15">
        <f t="shared" si="19"/>
        <v>1.595199</v>
      </c>
    </row>
    <row r="170" spans="1:11" ht="17.25" customHeight="1">
      <c r="A170" s="23">
        <v>156</v>
      </c>
      <c r="B170" s="8" t="s">
        <v>177</v>
      </c>
      <c r="C170" s="9" t="s">
        <v>181</v>
      </c>
      <c r="D170" s="16">
        <v>26</v>
      </c>
      <c r="E170" s="10">
        <v>0.88160000000000005</v>
      </c>
      <c r="F170" s="11">
        <f t="shared" si="20"/>
        <v>18809.38</v>
      </c>
      <c r="G170" s="17">
        <v>4250.38</v>
      </c>
      <c r="H170" s="12">
        <v>13179</v>
      </c>
      <c r="I170" s="12">
        <v>1380</v>
      </c>
      <c r="J170" s="14">
        <f t="shared" si="21"/>
        <v>9.4046900000000004</v>
      </c>
      <c r="K170" s="15">
        <f t="shared" si="19"/>
        <v>6.5832829999999998</v>
      </c>
    </row>
    <row r="171" spans="1:11" ht="17.25" customHeight="1">
      <c r="A171" s="23">
        <v>157</v>
      </c>
      <c r="B171" s="8" t="s">
        <v>177</v>
      </c>
      <c r="C171" s="9" t="s">
        <v>182</v>
      </c>
      <c r="D171" s="16">
        <v>1</v>
      </c>
      <c r="E171" s="10">
        <v>0.376</v>
      </c>
      <c r="F171" s="11">
        <f t="shared" si="20"/>
        <v>1017.13</v>
      </c>
      <c r="G171" s="17">
        <v>1017.13</v>
      </c>
      <c r="H171" s="12">
        <v>0</v>
      </c>
      <c r="I171" s="12">
        <v>0</v>
      </c>
      <c r="J171" s="14">
        <f t="shared" si="21"/>
        <v>0.50856500000000004</v>
      </c>
      <c r="K171" s="15">
        <f t="shared" si="19"/>
        <v>0.35599599999999998</v>
      </c>
    </row>
    <row r="172" spans="1:11" ht="17.25" customHeight="1">
      <c r="A172" s="23">
        <v>158</v>
      </c>
      <c r="B172" s="8" t="s">
        <v>177</v>
      </c>
      <c r="C172" s="9" t="s">
        <v>183</v>
      </c>
      <c r="D172" s="16">
        <v>1</v>
      </c>
      <c r="E172" s="10">
        <v>0.1</v>
      </c>
      <c r="F172" s="11">
        <f t="shared" si="20"/>
        <v>324.41000000000003</v>
      </c>
      <c r="G172" s="17">
        <v>324.41000000000003</v>
      </c>
      <c r="H172" s="12">
        <v>0</v>
      </c>
      <c r="I172" s="12">
        <v>0</v>
      </c>
      <c r="J172" s="14">
        <f t="shared" si="21"/>
        <v>0.16220499999999999</v>
      </c>
      <c r="K172" s="15">
        <f t="shared" si="19"/>
        <v>0.11354400000000001</v>
      </c>
    </row>
    <row r="173" spans="1:11" ht="17.25" customHeight="1">
      <c r="A173" s="23">
        <v>159</v>
      </c>
      <c r="B173" s="8" t="s">
        <v>177</v>
      </c>
      <c r="C173" s="9" t="s">
        <v>184</v>
      </c>
      <c r="D173" s="16">
        <v>1</v>
      </c>
      <c r="E173" s="10">
        <v>0.1762</v>
      </c>
      <c r="F173" s="11">
        <f t="shared" si="20"/>
        <v>379.22</v>
      </c>
      <c r="G173" s="17">
        <v>379.22</v>
      </c>
      <c r="H173" s="12">
        <v>0</v>
      </c>
      <c r="I173" s="12">
        <v>0</v>
      </c>
      <c r="J173" s="14">
        <f t="shared" si="21"/>
        <v>0.18961</v>
      </c>
      <c r="K173" s="15">
        <f t="shared" si="19"/>
        <v>0.13272700000000001</v>
      </c>
    </row>
    <row r="174" spans="1:11" ht="17.25" customHeight="1">
      <c r="A174" s="23">
        <v>160</v>
      </c>
      <c r="B174" s="8" t="s">
        <v>177</v>
      </c>
      <c r="C174" s="9" t="s">
        <v>185</v>
      </c>
      <c r="D174" s="16">
        <v>1</v>
      </c>
      <c r="E174" s="10">
        <v>0.19400000000000001</v>
      </c>
      <c r="F174" s="11">
        <f t="shared" si="20"/>
        <v>650</v>
      </c>
      <c r="G174" s="17">
        <v>650</v>
      </c>
      <c r="H174" s="12">
        <v>0</v>
      </c>
      <c r="I174" s="12">
        <v>0</v>
      </c>
      <c r="J174" s="14">
        <f t="shared" si="21"/>
        <v>0.32500000000000001</v>
      </c>
      <c r="K174" s="15">
        <f t="shared" si="19"/>
        <v>0.22750000000000001</v>
      </c>
    </row>
    <row r="175" spans="1:11" ht="17.25" customHeight="1">
      <c r="A175" s="23">
        <v>161</v>
      </c>
      <c r="B175" s="8" t="s">
        <v>177</v>
      </c>
      <c r="C175" s="9" t="s">
        <v>186</v>
      </c>
      <c r="D175" s="16">
        <v>1</v>
      </c>
      <c r="E175" s="10">
        <v>0.126</v>
      </c>
      <c r="F175" s="11">
        <f t="shared" si="20"/>
        <v>142.59</v>
      </c>
      <c r="G175" s="17">
        <v>142.59</v>
      </c>
      <c r="H175" s="12">
        <v>0</v>
      </c>
      <c r="I175" s="12">
        <v>0</v>
      </c>
      <c r="J175" s="14">
        <f t="shared" si="21"/>
        <v>7.1294999999999997E-2</v>
      </c>
      <c r="K175" s="15">
        <f t="shared" si="19"/>
        <v>4.9907E-2</v>
      </c>
    </row>
    <row r="176" spans="1:11" ht="17.25" customHeight="1">
      <c r="A176" s="23">
        <v>162</v>
      </c>
      <c r="B176" s="8" t="s">
        <v>177</v>
      </c>
      <c r="C176" s="9" t="s">
        <v>187</v>
      </c>
      <c r="D176" s="16">
        <v>3</v>
      </c>
      <c r="E176" s="10">
        <v>0.1651</v>
      </c>
      <c r="F176" s="11">
        <f t="shared" si="20"/>
        <v>395.74</v>
      </c>
      <c r="G176" s="17">
        <v>395.74</v>
      </c>
      <c r="H176" s="12">
        <v>0</v>
      </c>
      <c r="I176" s="12">
        <v>0</v>
      </c>
      <c r="J176" s="14">
        <f t="shared" si="21"/>
        <v>0.19786999999999999</v>
      </c>
      <c r="K176" s="15">
        <f t="shared" si="19"/>
        <v>0.13850899999999999</v>
      </c>
    </row>
    <row r="177" spans="1:11" ht="17.25" customHeight="1">
      <c r="A177" s="23">
        <v>163</v>
      </c>
      <c r="B177" s="8" t="s">
        <v>177</v>
      </c>
      <c r="C177" s="9" t="s">
        <v>188</v>
      </c>
      <c r="D177" s="16">
        <v>3</v>
      </c>
      <c r="E177" s="10">
        <v>0.13300000000000001</v>
      </c>
      <c r="F177" s="11">
        <f t="shared" si="20"/>
        <v>868.33</v>
      </c>
      <c r="G177" s="17">
        <v>868.33</v>
      </c>
      <c r="H177" s="12">
        <v>0</v>
      </c>
      <c r="I177" s="12">
        <v>0</v>
      </c>
      <c r="J177" s="14">
        <f t="shared" si="21"/>
        <v>0.43416500000000002</v>
      </c>
      <c r="K177" s="15">
        <f t="shared" si="19"/>
        <v>0.30391600000000002</v>
      </c>
    </row>
    <row r="178" spans="1:11" s="43" customFormat="1" ht="17.25" customHeight="1">
      <c r="A178" s="37" t="s">
        <v>225</v>
      </c>
      <c r="B178" s="38"/>
      <c r="C178" s="39"/>
      <c r="D178" s="55"/>
      <c r="E178" s="40"/>
      <c r="F178" s="41">
        <f>SUM(F167:F177)</f>
        <v>31596.47</v>
      </c>
      <c r="G178" s="41">
        <f>SUM(G167:G177)</f>
        <v>11567.77</v>
      </c>
      <c r="H178" s="41">
        <f>SUM(H167:H177)</f>
        <v>18448.7</v>
      </c>
      <c r="I178" s="41">
        <f>SUM(I167:I177)</f>
        <v>1580</v>
      </c>
      <c r="J178" s="42">
        <f>SUM(J167:J177)</f>
        <v>15.798235</v>
      </c>
      <c r="K178" s="42">
        <f>SUM(K167:K177)</f>
        <v>11.058767</v>
      </c>
    </row>
    <row r="179" spans="1:11" ht="17.25" customHeight="1">
      <c r="A179" s="23">
        <v>164</v>
      </c>
      <c r="B179" s="8" t="s">
        <v>189</v>
      </c>
      <c r="C179" s="19" t="s">
        <v>190</v>
      </c>
      <c r="D179" s="19">
        <v>8</v>
      </c>
      <c r="E179" s="19">
        <v>0.19070000000000001</v>
      </c>
      <c r="F179" s="11">
        <f t="shared" ref="F179:F192" si="22">G179+H179+I179</f>
        <v>0</v>
      </c>
      <c r="G179" s="20">
        <v>0</v>
      </c>
      <c r="H179" s="20">
        <v>0</v>
      </c>
      <c r="I179" s="20">
        <v>0</v>
      </c>
      <c r="J179" s="14">
        <f t="shared" ref="J179:J192" si="23">F179*0.0005</f>
        <v>0</v>
      </c>
      <c r="K179" s="15">
        <f t="shared" si="19"/>
        <v>0</v>
      </c>
    </row>
    <row r="180" spans="1:11" ht="17.25" customHeight="1">
      <c r="A180" s="23">
        <v>165</v>
      </c>
      <c r="B180" s="8" t="s">
        <v>189</v>
      </c>
      <c r="C180" s="19" t="s">
        <v>191</v>
      </c>
      <c r="D180" s="19">
        <v>21</v>
      </c>
      <c r="E180" s="19">
        <v>0.42199999999999999</v>
      </c>
      <c r="F180" s="11">
        <f t="shared" si="22"/>
        <v>1689.73</v>
      </c>
      <c r="G180" s="21">
        <v>1689.73</v>
      </c>
      <c r="H180" s="20">
        <v>0</v>
      </c>
      <c r="I180" s="20">
        <v>0</v>
      </c>
      <c r="J180" s="14">
        <f t="shared" si="23"/>
        <v>0.84486499999999998</v>
      </c>
      <c r="K180" s="15">
        <f t="shared" si="19"/>
        <v>0.59140599999999999</v>
      </c>
    </row>
    <row r="181" spans="1:11" ht="17.25" customHeight="1">
      <c r="A181" s="23">
        <v>166</v>
      </c>
      <c r="B181" s="8" t="s">
        <v>189</v>
      </c>
      <c r="C181" s="19" t="s">
        <v>192</v>
      </c>
      <c r="D181" s="19">
        <v>8</v>
      </c>
      <c r="E181" s="19">
        <v>0.1948</v>
      </c>
      <c r="F181" s="11">
        <f t="shared" si="22"/>
        <v>2515.75</v>
      </c>
      <c r="G181" s="21">
        <v>2515.75</v>
      </c>
      <c r="H181" s="20">
        <v>0</v>
      </c>
      <c r="I181" s="20">
        <v>0</v>
      </c>
      <c r="J181" s="14">
        <f t="shared" si="23"/>
        <v>1.2578750000000001</v>
      </c>
      <c r="K181" s="15">
        <f t="shared" si="19"/>
        <v>0.88051299999999999</v>
      </c>
    </row>
    <row r="182" spans="1:11" ht="17.25" customHeight="1">
      <c r="A182" s="23">
        <v>167</v>
      </c>
      <c r="B182" s="8" t="s">
        <v>189</v>
      </c>
      <c r="C182" s="19" t="s">
        <v>193</v>
      </c>
      <c r="D182" s="19">
        <v>6</v>
      </c>
      <c r="E182" s="19">
        <v>0.10929999999999999</v>
      </c>
      <c r="F182" s="11">
        <f t="shared" si="22"/>
        <v>1868.51</v>
      </c>
      <c r="G182" s="21">
        <v>1868.51</v>
      </c>
      <c r="H182" s="20">
        <v>0</v>
      </c>
      <c r="I182" s="20">
        <v>0</v>
      </c>
      <c r="J182" s="14">
        <f t="shared" si="23"/>
        <v>0.93425499999999995</v>
      </c>
      <c r="K182" s="15">
        <f t="shared" si="19"/>
        <v>0.65397899999999998</v>
      </c>
    </row>
    <row r="183" spans="1:11" ht="17.25" customHeight="1">
      <c r="A183" s="23">
        <v>168</v>
      </c>
      <c r="B183" s="8" t="s">
        <v>189</v>
      </c>
      <c r="C183" s="19" t="s">
        <v>194</v>
      </c>
      <c r="D183" s="19">
        <v>10</v>
      </c>
      <c r="E183" s="19">
        <v>0.21</v>
      </c>
      <c r="F183" s="11">
        <f t="shared" si="22"/>
        <v>1597.8</v>
      </c>
      <c r="G183" s="21">
        <v>1443.3</v>
      </c>
      <c r="H183" s="20">
        <v>154.5</v>
      </c>
      <c r="I183" s="20">
        <v>0</v>
      </c>
      <c r="J183" s="14">
        <f t="shared" si="23"/>
        <v>0.79890000000000005</v>
      </c>
      <c r="K183" s="15">
        <f t="shared" si="19"/>
        <v>0.55923</v>
      </c>
    </row>
    <row r="184" spans="1:11" ht="17.25" customHeight="1">
      <c r="A184" s="23">
        <v>169</v>
      </c>
      <c r="B184" s="8" t="s">
        <v>189</v>
      </c>
      <c r="C184" s="19" t="s">
        <v>195</v>
      </c>
      <c r="D184" s="19">
        <v>15</v>
      </c>
      <c r="E184" s="19">
        <v>0.53849999999999998</v>
      </c>
      <c r="F184" s="11">
        <f t="shared" si="22"/>
        <v>1192.49</v>
      </c>
      <c r="G184" s="21">
        <v>1192.49</v>
      </c>
      <c r="H184" s="20">
        <v>0</v>
      </c>
      <c r="I184" s="20">
        <v>0</v>
      </c>
      <c r="J184" s="14">
        <f t="shared" si="23"/>
        <v>0.59624500000000002</v>
      </c>
      <c r="K184" s="15">
        <f t="shared" si="19"/>
        <v>0.41737200000000002</v>
      </c>
    </row>
    <row r="185" spans="1:11" ht="17.25" customHeight="1">
      <c r="A185" s="23">
        <v>170</v>
      </c>
      <c r="B185" s="8" t="s">
        <v>189</v>
      </c>
      <c r="C185" s="19" t="s">
        <v>196</v>
      </c>
      <c r="D185" s="19">
        <v>6</v>
      </c>
      <c r="E185" s="19">
        <v>0.17960000000000001</v>
      </c>
      <c r="F185" s="11">
        <f t="shared" si="22"/>
        <v>1716.61</v>
      </c>
      <c r="G185" s="21">
        <v>1176.6099999999999</v>
      </c>
      <c r="H185" s="20">
        <v>540</v>
      </c>
      <c r="I185" s="20">
        <v>0</v>
      </c>
      <c r="J185" s="14">
        <f t="shared" si="23"/>
        <v>0.85830499999999998</v>
      </c>
      <c r="K185" s="15">
        <f t="shared" si="19"/>
        <v>0.60081399999999996</v>
      </c>
    </row>
    <row r="186" spans="1:11" ht="17.25" customHeight="1">
      <c r="A186" s="23">
        <v>171</v>
      </c>
      <c r="B186" s="8" t="s">
        <v>189</v>
      </c>
      <c r="C186" s="19" t="s">
        <v>197</v>
      </c>
      <c r="D186" s="19">
        <v>3</v>
      </c>
      <c r="E186" s="19">
        <v>0.14000000000000001</v>
      </c>
      <c r="F186" s="11">
        <f t="shared" si="22"/>
        <v>848.91</v>
      </c>
      <c r="G186" s="21">
        <v>832.41</v>
      </c>
      <c r="H186" s="20">
        <v>16.5</v>
      </c>
      <c r="I186" s="20">
        <v>0</v>
      </c>
      <c r="J186" s="14">
        <f t="shared" si="23"/>
        <v>0.42445500000000003</v>
      </c>
      <c r="K186" s="15">
        <f t="shared" si="19"/>
        <v>0.29711900000000002</v>
      </c>
    </row>
    <row r="187" spans="1:11" ht="17.25" customHeight="1">
      <c r="A187" s="23">
        <v>172</v>
      </c>
      <c r="B187" s="8" t="s">
        <v>189</v>
      </c>
      <c r="C187" s="19" t="s">
        <v>198</v>
      </c>
      <c r="D187" s="19">
        <v>5</v>
      </c>
      <c r="E187" s="19">
        <v>0.48060000000000003</v>
      </c>
      <c r="F187" s="11">
        <f t="shared" si="22"/>
        <v>5172.37</v>
      </c>
      <c r="G187" s="21">
        <v>4749.37</v>
      </c>
      <c r="H187" s="20">
        <v>423</v>
      </c>
      <c r="I187" s="20">
        <v>0</v>
      </c>
      <c r="J187" s="14">
        <f t="shared" si="23"/>
        <v>2.586185</v>
      </c>
      <c r="K187" s="15">
        <f t="shared" si="19"/>
        <v>1.81033</v>
      </c>
    </row>
    <row r="188" spans="1:11" ht="17.25" customHeight="1">
      <c r="A188" s="23">
        <v>173</v>
      </c>
      <c r="B188" s="8" t="s">
        <v>189</v>
      </c>
      <c r="C188" s="19" t="s">
        <v>199</v>
      </c>
      <c r="D188" s="19">
        <v>9</v>
      </c>
      <c r="E188" s="19">
        <v>0.18049999999999999</v>
      </c>
      <c r="F188" s="11">
        <f t="shared" si="22"/>
        <v>3987.82</v>
      </c>
      <c r="G188" s="21">
        <v>3899.32</v>
      </c>
      <c r="H188" s="20">
        <v>88.5</v>
      </c>
      <c r="I188" s="20">
        <v>0</v>
      </c>
      <c r="J188" s="14">
        <f t="shared" si="23"/>
        <v>1.9939100000000001</v>
      </c>
      <c r="K188" s="15">
        <f t="shared" si="19"/>
        <v>1.395737</v>
      </c>
    </row>
    <row r="189" spans="1:11" ht="17.25" customHeight="1">
      <c r="A189" s="23">
        <v>174</v>
      </c>
      <c r="B189" s="8" t="s">
        <v>189</v>
      </c>
      <c r="C189" s="19" t="s">
        <v>200</v>
      </c>
      <c r="D189" s="19">
        <v>7</v>
      </c>
      <c r="E189" s="19">
        <v>0.19670000000000001</v>
      </c>
      <c r="F189" s="11">
        <f t="shared" si="22"/>
        <v>2631.36</v>
      </c>
      <c r="G189" s="21">
        <v>2631.36</v>
      </c>
      <c r="H189" s="20">
        <v>0</v>
      </c>
      <c r="I189" s="20">
        <v>0</v>
      </c>
      <c r="J189" s="14">
        <f t="shared" si="23"/>
        <v>1.31568</v>
      </c>
      <c r="K189" s="15">
        <f t="shared" si="19"/>
        <v>0.92097600000000002</v>
      </c>
    </row>
    <row r="190" spans="1:11" ht="17.25" customHeight="1">
      <c r="A190" s="23">
        <v>175</v>
      </c>
      <c r="B190" s="8" t="s">
        <v>189</v>
      </c>
      <c r="C190" s="19" t="s">
        <v>201</v>
      </c>
      <c r="D190" s="19">
        <v>5</v>
      </c>
      <c r="E190" s="19">
        <v>0.26919999999999999</v>
      </c>
      <c r="F190" s="11">
        <f t="shared" si="22"/>
        <v>3159.35</v>
      </c>
      <c r="G190" s="21">
        <v>3159.35</v>
      </c>
      <c r="H190" s="20">
        <v>0</v>
      </c>
      <c r="I190" s="20">
        <v>0</v>
      </c>
      <c r="J190" s="14">
        <f t="shared" si="23"/>
        <v>1.5796749999999999</v>
      </c>
      <c r="K190" s="15">
        <f t="shared" si="19"/>
        <v>1.1057729999999999</v>
      </c>
    </row>
    <row r="191" spans="1:11" ht="17.25" customHeight="1">
      <c r="A191" s="23">
        <v>176</v>
      </c>
      <c r="B191" s="8" t="s">
        <v>189</v>
      </c>
      <c r="C191" s="19" t="s">
        <v>202</v>
      </c>
      <c r="D191" s="19">
        <v>11</v>
      </c>
      <c r="E191" s="19">
        <v>0.58960000000000001</v>
      </c>
      <c r="F191" s="11">
        <f t="shared" si="22"/>
        <v>10235.200000000001</v>
      </c>
      <c r="G191" s="21">
        <v>9477.7000000000007</v>
      </c>
      <c r="H191" s="20">
        <v>757.5</v>
      </c>
      <c r="I191" s="20">
        <v>0</v>
      </c>
      <c r="J191" s="14">
        <f t="shared" si="23"/>
        <v>5.1176000000000004</v>
      </c>
      <c r="K191" s="15">
        <f t="shared" si="19"/>
        <v>3.5823200000000002</v>
      </c>
    </row>
    <row r="192" spans="1:11" ht="17.25" customHeight="1">
      <c r="A192" s="23">
        <v>177</v>
      </c>
      <c r="B192" s="8" t="s">
        <v>189</v>
      </c>
      <c r="C192" s="19" t="s">
        <v>203</v>
      </c>
      <c r="D192" s="19">
        <v>8</v>
      </c>
      <c r="E192" s="19">
        <v>0.26500000000000001</v>
      </c>
      <c r="F192" s="11">
        <f t="shared" si="22"/>
        <v>3013.21</v>
      </c>
      <c r="G192" s="21">
        <v>3013.21</v>
      </c>
      <c r="H192" s="20">
        <v>0</v>
      </c>
      <c r="I192" s="20">
        <v>0</v>
      </c>
      <c r="J192" s="14">
        <f t="shared" si="23"/>
        <v>1.506605</v>
      </c>
      <c r="K192" s="15">
        <f t="shared" si="19"/>
        <v>1.054624</v>
      </c>
    </row>
    <row r="193" spans="1:11" s="43" customFormat="1" ht="17.25" customHeight="1">
      <c r="A193" s="56" t="s">
        <v>225</v>
      </c>
      <c r="B193" s="57"/>
      <c r="C193" s="58"/>
      <c r="D193" s="59"/>
      <c r="E193" s="59"/>
      <c r="F193" s="41">
        <f>SUM(F179:F192)</f>
        <v>39629.11</v>
      </c>
      <c r="G193" s="41">
        <f>SUM(G179:G192)</f>
        <v>37649.11</v>
      </c>
      <c r="H193" s="41">
        <f>SUM(H179:H192)</f>
        <v>1980</v>
      </c>
      <c r="I193" s="41">
        <f>SUM(I179:I192)</f>
        <v>0</v>
      </c>
      <c r="J193" s="42">
        <f>SUM(J179:J192)</f>
        <v>19.814554999999999</v>
      </c>
      <c r="K193" s="42">
        <f>SUM(K179:K192)</f>
        <v>13.870193</v>
      </c>
    </row>
    <row r="194" spans="1:11" ht="17.25" customHeight="1">
      <c r="A194" s="23">
        <v>178</v>
      </c>
      <c r="B194" s="8" t="s">
        <v>204</v>
      </c>
      <c r="C194" s="10" t="s">
        <v>205</v>
      </c>
      <c r="D194" s="10">
        <v>6</v>
      </c>
      <c r="E194" s="10">
        <v>0.20610000000000001</v>
      </c>
      <c r="F194" s="11">
        <f t="shared" ref="F194:F209" si="24">G194+H194+I194</f>
        <v>2246</v>
      </c>
      <c r="G194" s="21">
        <v>2246</v>
      </c>
      <c r="H194" s="12">
        <v>0</v>
      </c>
      <c r="I194" s="12">
        <v>0</v>
      </c>
      <c r="J194" s="14">
        <f t="shared" ref="J194:J209" si="25">F194*0.0005</f>
        <v>1.123</v>
      </c>
      <c r="K194" s="15">
        <f t="shared" si="19"/>
        <v>0.78610000000000002</v>
      </c>
    </row>
    <row r="195" spans="1:11" ht="17.25" customHeight="1">
      <c r="A195" s="23">
        <v>179</v>
      </c>
      <c r="B195" s="8" t="s">
        <v>204</v>
      </c>
      <c r="C195" s="10" t="s">
        <v>206</v>
      </c>
      <c r="D195" s="10">
        <v>7</v>
      </c>
      <c r="E195" s="10">
        <v>0.21229999999999999</v>
      </c>
      <c r="F195" s="11">
        <f t="shared" si="24"/>
        <v>2043.3</v>
      </c>
      <c r="G195" s="21">
        <v>2043.3</v>
      </c>
      <c r="H195" s="12">
        <v>0</v>
      </c>
      <c r="I195" s="12">
        <v>0</v>
      </c>
      <c r="J195" s="14">
        <f t="shared" si="25"/>
        <v>1.0216499999999999</v>
      </c>
      <c r="K195" s="15">
        <f t="shared" si="19"/>
        <v>0.71515499999999999</v>
      </c>
    </row>
    <row r="196" spans="1:11" ht="17.25" customHeight="1">
      <c r="A196" s="23">
        <v>180</v>
      </c>
      <c r="B196" s="8" t="s">
        <v>204</v>
      </c>
      <c r="C196" s="10" t="s">
        <v>207</v>
      </c>
      <c r="D196" s="10">
        <v>7</v>
      </c>
      <c r="E196" s="10">
        <v>0.2276</v>
      </c>
      <c r="F196" s="11">
        <f t="shared" si="24"/>
        <v>2124.73</v>
      </c>
      <c r="G196" s="21">
        <v>2124.73</v>
      </c>
      <c r="H196" s="12">
        <v>0</v>
      </c>
      <c r="I196" s="12">
        <v>0</v>
      </c>
      <c r="J196" s="14">
        <f t="shared" si="25"/>
        <v>1.062365</v>
      </c>
      <c r="K196" s="15">
        <f t="shared" si="19"/>
        <v>0.74365599999999998</v>
      </c>
    </row>
    <row r="197" spans="1:11" ht="17.25" customHeight="1">
      <c r="A197" s="23">
        <v>181</v>
      </c>
      <c r="B197" s="8" t="s">
        <v>204</v>
      </c>
      <c r="C197" s="10" t="s">
        <v>208</v>
      </c>
      <c r="D197" s="10">
        <v>7</v>
      </c>
      <c r="E197" s="10">
        <v>0.29099999999999998</v>
      </c>
      <c r="F197" s="11">
        <f t="shared" si="24"/>
        <v>3373</v>
      </c>
      <c r="G197" s="21">
        <v>3373</v>
      </c>
      <c r="H197" s="12">
        <v>0</v>
      </c>
      <c r="I197" s="12">
        <v>0</v>
      </c>
      <c r="J197" s="14">
        <f t="shared" si="25"/>
        <v>1.6865000000000001</v>
      </c>
      <c r="K197" s="15">
        <f t="shared" si="19"/>
        <v>1.18055</v>
      </c>
    </row>
    <row r="198" spans="1:11" ht="17.25" customHeight="1">
      <c r="A198" s="23">
        <v>182</v>
      </c>
      <c r="B198" s="8" t="s">
        <v>204</v>
      </c>
      <c r="C198" s="10" t="s">
        <v>209</v>
      </c>
      <c r="D198" s="10">
        <v>8</v>
      </c>
      <c r="E198" s="10">
        <v>0.23749999999999999</v>
      </c>
      <c r="F198" s="11">
        <f t="shared" si="24"/>
        <v>2442</v>
      </c>
      <c r="G198" s="21">
        <v>2442</v>
      </c>
      <c r="H198" s="12">
        <v>0</v>
      </c>
      <c r="I198" s="12">
        <v>0</v>
      </c>
      <c r="J198" s="14">
        <f t="shared" si="25"/>
        <v>1.2210000000000001</v>
      </c>
      <c r="K198" s="15">
        <f t="shared" si="19"/>
        <v>0.85470000000000002</v>
      </c>
    </row>
    <row r="199" spans="1:11" ht="17.25" customHeight="1">
      <c r="A199" s="23">
        <v>183</v>
      </c>
      <c r="B199" s="8" t="s">
        <v>204</v>
      </c>
      <c r="C199" s="10" t="s">
        <v>210</v>
      </c>
      <c r="D199" s="10">
        <v>4</v>
      </c>
      <c r="E199" s="10">
        <v>0.12520000000000001</v>
      </c>
      <c r="F199" s="11">
        <f t="shared" si="24"/>
        <v>741.67</v>
      </c>
      <c r="G199" s="21">
        <v>741.67</v>
      </c>
      <c r="H199" s="12">
        <v>0</v>
      </c>
      <c r="I199" s="12">
        <v>0</v>
      </c>
      <c r="J199" s="14">
        <f t="shared" si="25"/>
        <v>0.37083500000000003</v>
      </c>
      <c r="K199" s="15">
        <f t="shared" si="19"/>
        <v>0.25958500000000001</v>
      </c>
    </row>
    <row r="200" spans="1:11" ht="17.25" customHeight="1">
      <c r="A200" s="23">
        <v>184</v>
      </c>
      <c r="B200" s="8" t="s">
        <v>204</v>
      </c>
      <c r="C200" s="10" t="s">
        <v>211</v>
      </c>
      <c r="D200" s="10">
        <v>4</v>
      </c>
      <c r="E200" s="10">
        <v>0.1961</v>
      </c>
      <c r="F200" s="11">
        <f t="shared" si="24"/>
        <v>1631.81</v>
      </c>
      <c r="G200" s="21">
        <v>1631.81</v>
      </c>
      <c r="H200" s="12">
        <v>0</v>
      </c>
      <c r="I200" s="12">
        <v>0</v>
      </c>
      <c r="J200" s="14">
        <f t="shared" si="25"/>
        <v>0.81590499999999999</v>
      </c>
      <c r="K200" s="15">
        <f t="shared" si="19"/>
        <v>0.57113400000000003</v>
      </c>
    </row>
    <row r="201" spans="1:11" ht="17.25" customHeight="1">
      <c r="A201" s="23">
        <v>185</v>
      </c>
      <c r="B201" s="8" t="s">
        <v>204</v>
      </c>
      <c r="C201" s="10" t="s">
        <v>212</v>
      </c>
      <c r="D201" s="10">
        <v>10</v>
      </c>
      <c r="E201" s="10">
        <v>0.29110000000000003</v>
      </c>
      <c r="F201" s="11">
        <f t="shared" si="24"/>
        <v>3710.99</v>
      </c>
      <c r="G201" s="21">
        <v>3710.99</v>
      </c>
      <c r="H201" s="12">
        <v>0</v>
      </c>
      <c r="I201" s="12">
        <v>0</v>
      </c>
      <c r="J201" s="14">
        <f t="shared" si="25"/>
        <v>1.8554949999999999</v>
      </c>
      <c r="K201" s="15">
        <f t="shared" si="19"/>
        <v>1.2988470000000001</v>
      </c>
    </row>
    <row r="202" spans="1:11" ht="17.25" customHeight="1">
      <c r="A202" s="23">
        <v>186</v>
      </c>
      <c r="B202" s="8" t="s">
        <v>204</v>
      </c>
      <c r="C202" s="10" t="s">
        <v>213</v>
      </c>
      <c r="D202" s="10">
        <v>8</v>
      </c>
      <c r="E202" s="10">
        <v>0.22209999999999999</v>
      </c>
      <c r="F202" s="11">
        <f t="shared" si="24"/>
        <v>3073.7</v>
      </c>
      <c r="G202" s="21">
        <v>3073.7</v>
      </c>
      <c r="H202" s="12">
        <v>0</v>
      </c>
      <c r="I202" s="12">
        <v>0</v>
      </c>
      <c r="J202" s="14">
        <f t="shared" si="25"/>
        <v>1.53685</v>
      </c>
      <c r="K202" s="15">
        <f t="shared" si="19"/>
        <v>1.0757950000000001</v>
      </c>
    </row>
    <row r="203" spans="1:11" ht="17.25" customHeight="1">
      <c r="A203" s="23">
        <v>187</v>
      </c>
      <c r="B203" s="8" t="s">
        <v>204</v>
      </c>
      <c r="C203" s="10" t="s">
        <v>214</v>
      </c>
      <c r="D203" s="10">
        <v>7</v>
      </c>
      <c r="E203" s="10">
        <v>0.2157</v>
      </c>
      <c r="F203" s="11">
        <f t="shared" si="24"/>
        <v>3242.8</v>
      </c>
      <c r="G203" s="21">
        <v>3242.8</v>
      </c>
      <c r="H203" s="12">
        <v>0</v>
      </c>
      <c r="I203" s="12">
        <v>0</v>
      </c>
      <c r="J203" s="14">
        <f t="shared" si="25"/>
        <v>1.6214</v>
      </c>
      <c r="K203" s="15">
        <f t="shared" si="19"/>
        <v>1.1349800000000001</v>
      </c>
    </row>
    <row r="204" spans="1:11" ht="17.25" customHeight="1">
      <c r="A204" s="23">
        <v>188</v>
      </c>
      <c r="B204" s="8" t="s">
        <v>204</v>
      </c>
      <c r="C204" s="10" t="s">
        <v>215</v>
      </c>
      <c r="D204" s="10">
        <v>8</v>
      </c>
      <c r="E204" s="10">
        <v>0.19070000000000001</v>
      </c>
      <c r="F204" s="11">
        <f t="shared" si="24"/>
        <v>2347</v>
      </c>
      <c r="G204" s="21">
        <v>2347</v>
      </c>
      <c r="H204" s="12">
        <v>0</v>
      </c>
      <c r="I204" s="12">
        <v>0</v>
      </c>
      <c r="J204" s="14">
        <f t="shared" si="25"/>
        <v>1.1735</v>
      </c>
      <c r="K204" s="15">
        <f t="shared" si="19"/>
        <v>0.82145000000000001</v>
      </c>
    </row>
    <row r="205" spans="1:11" ht="17.25" customHeight="1">
      <c r="A205" s="23">
        <v>189</v>
      </c>
      <c r="B205" s="8" t="s">
        <v>204</v>
      </c>
      <c r="C205" s="10" t="s">
        <v>216</v>
      </c>
      <c r="D205" s="10">
        <v>6</v>
      </c>
      <c r="E205" s="10">
        <v>0.17599999999999999</v>
      </c>
      <c r="F205" s="11">
        <f t="shared" si="24"/>
        <v>2695.9</v>
      </c>
      <c r="G205" s="21">
        <v>2695.9</v>
      </c>
      <c r="H205" s="12">
        <v>0</v>
      </c>
      <c r="I205" s="12">
        <v>0</v>
      </c>
      <c r="J205" s="14">
        <f t="shared" si="25"/>
        <v>1.34795</v>
      </c>
      <c r="K205" s="15">
        <f t="shared" si="19"/>
        <v>0.94356499999999999</v>
      </c>
    </row>
    <row r="206" spans="1:11" ht="17.25" customHeight="1">
      <c r="A206" s="23">
        <v>190</v>
      </c>
      <c r="B206" s="8" t="s">
        <v>204</v>
      </c>
      <c r="C206" s="10" t="s">
        <v>217</v>
      </c>
      <c r="D206" s="10">
        <v>3</v>
      </c>
      <c r="E206" s="10">
        <v>0.20899999999999999</v>
      </c>
      <c r="F206" s="11">
        <f t="shared" si="24"/>
        <v>2623.75</v>
      </c>
      <c r="G206" s="21">
        <v>2623.75</v>
      </c>
      <c r="H206" s="12">
        <v>0</v>
      </c>
      <c r="I206" s="12">
        <v>0</v>
      </c>
      <c r="J206" s="14">
        <f t="shared" si="25"/>
        <v>1.3118749999999999</v>
      </c>
      <c r="K206" s="15">
        <f t="shared" si="19"/>
        <v>0.91831300000000005</v>
      </c>
    </row>
    <row r="207" spans="1:11" ht="17.25" customHeight="1">
      <c r="A207" s="23">
        <v>191</v>
      </c>
      <c r="B207" s="8" t="s">
        <v>204</v>
      </c>
      <c r="C207" s="10" t="s">
        <v>218</v>
      </c>
      <c r="D207" s="10">
        <v>6</v>
      </c>
      <c r="E207" s="10">
        <v>0.17749999999999999</v>
      </c>
      <c r="F207" s="11">
        <f t="shared" si="24"/>
        <v>2551.0100000000002</v>
      </c>
      <c r="G207" s="21">
        <v>2551.0100000000002</v>
      </c>
      <c r="H207" s="12">
        <v>0</v>
      </c>
      <c r="I207" s="12">
        <v>0</v>
      </c>
      <c r="J207" s="14">
        <f t="shared" si="25"/>
        <v>1.2755050000000001</v>
      </c>
      <c r="K207" s="15">
        <f t="shared" si="19"/>
        <v>0.89285400000000004</v>
      </c>
    </row>
    <row r="208" spans="1:11" ht="17.25" customHeight="1">
      <c r="A208" s="23">
        <v>192</v>
      </c>
      <c r="B208" s="8" t="s">
        <v>204</v>
      </c>
      <c r="C208" s="10" t="s">
        <v>219</v>
      </c>
      <c r="D208" s="10">
        <v>4</v>
      </c>
      <c r="E208" s="10">
        <v>0.13919999999999999</v>
      </c>
      <c r="F208" s="11">
        <f t="shared" si="24"/>
        <v>2017.56</v>
      </c>
      <c r="G208" s="21">
        <v>2017.56</v>
      </c>
      <c r="H208" s="12">
        <v>0</v>
      </c>
      <c r="I208" s="12">
        <v>0</v>
      </c>
      <c r="J208" s="14">
        <f t="shared" si="25"/>
        <v>1.00878</v>
      </c>
      <c r="K208" s="15">
        <f t="shared" si="19"/>
        <v>0.70614600000000005</v>
      </c>
    </row>
    <row r="209" spans="1:11" ht="17.25" customHeight="1">
      <c r="A209" s="23">
        <v>193</v>
      </c>
      <c r="B209" s="8" t="s">
        <v>204</v>
      </c>
      <c r="C209" s="10" t="s">
        <v>220</v>
      </c>
      <c r="D209" s="10">
        <v>5</v>
      </c>
      <c r="E209" s="10">
        <v>0.1389</v>
      </c>
      <c r="F209" s="11">
        <f t="shared" si="24"/>
        <v>2045.59</v>
      </c>
      <c r="G209" s="21">
        <v>2045.59</v>
      </c>
      <c r="H209" s="12">
        <v>0</v>
      </c>
      <c r="I209" s="12">
        <v>0</v>
      </c>
      <c r="J209" s="14">
        <f t="shared" si="25"/>
        <v>1.0227949999999999</v>
      </c>
      <c r="K209" s="15">
        <f t="shared" si="19"/>
        <v>0.71595699999999995</v>
      </c>
    </row>
    <row r="210" spans="1:11" s="43" customFormat="1" ht="17.25" customHeight="1">
      <c r="A210" s="56" t="s">
        <v>225</v>
      </c>
      <c r="B210" s="57"/>
      <c r="C210" s="58"/>
      <c r="D210" s="59"/>
      <c r="E210" s="59"/>
      <c r="F210" s="41">
        <f>SUM(F194:F209)</f>
        <v>38910.81</v>
      </c>
      <c r="G210" s="41">
        <f>SUM(G194:G209)</f>
        <v>38910.81</v>
      </c>
      <c r="H210" s="41">
        <f>SUM(H194:H209)</f>
        <v>0</v>
      </c>
      <c r="I210" s="41">
        <f>SUM(I194:I209)</f>
        <v>0</v>
      </c>
      <c r="J210" s="42">
        <f>SUM(J194:J209)</f>
        <v>19.455404999999999</v>
      </c>
      <c r="K210" s="42">
        <f>SUM(K194:K209)</f>
        <v>13.618786999999999</v>
      </c>
    </row>
  </sheetData>
  <autoFilter ref="A1:K210"/>
  <mergeCells count="21">
    <mergeCell ref="A150:C150"/>
    <mergeCell ref="A166:C166"/>
    <mergeCell ref="A178:C178"/>
    <mergeCell ref="A193:C193"/>
    <mergeCell ref="A210:C210"/>
    <mergeCell ref="A36:C36"/>
    <mergeCell ref="A51:C51"/>
    <mergeCell ref="A65:C65"/>
    <mergeCell ref="A81:C81"/>
    <mergeCell ref="A119:C119"/>
    <mergeCell ref="A137:C137"/>
    <mergeCell ref="A2:K2"/>
    <mergeCell ref="J3:K3"/>
    <mergeCell ref="A4:A5"/>
    <mergeCell ref="B4:B5"/>
    <mergeCell ref="C4:C5"/>
    <mergeCell ref="D4:D5"/>
    <mergeCell ref="E4:E5"/>
    <mergeCell ref="F4:I4"/>
    <mergeCell ref="J4:J5"/>
    <mergeCell ref="K4:K5"/>
  </mergeCells>
  <phoneticPr fontId="6" type="noConversion"/>
  <printOptions horizontalCentered="1"/>
  <pageMargins left="0.47244094488188998" right="0.47244094488188998" top="0.66929133858267698" bottom="0.66929133858267698" header="0.31496062992126" footer="0.31496062992126"/>
  <pageSetup paperSize="9" scale="70" fitToHeight="10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 (3)</vt:lpstr>
      <vt:lpstr>'附件1 (3)'!Print_Titles</vt:lpstr>
    </vt:vector>
  </TitlesOfParts>
  <Company>Microsoft 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李锦华</cp:lastModifiedBy>
  <cp:lastPrinted>2019-11-06T06:56:00Z</cp:lastPrinted>
  <dcterms:created xsi:type="dcterms:W3CDTF">2015-12-21T06:28:00Z</dcterms:created>
  <dcterms:modified xsi:type="dcterms:W3CDTF">2019-11-06T06:56:25Z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