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000" windowHeight="8580" tabRatio="789"/>
  </bookViews>
  <sheets>
    <sheet name="补发免学费（2019-2020）" sheetId="6" r:id="rId1"/>
  </sheets>
  <definedNames>
    <definedName name="_xlnm._FilterDatabase" localSheetId="0" hidden="1">'补发免学费（2019-2020）'!$A$4:$T$45</definedName>
    <definedName name="_xlnm.Print_Titles" localSheetId="0">'补发免学费（2019-2020）'!$4:$6</definedName>
  </definedNames>
  <calcPr calcId="145621"/>
</workbook>
</file>

<file path=xl/calcChain.xml><?xml version="1.0" encoding="utf-8"?>
<calcChain xmlns="http://schemas.openxmlformats.org/spreadsheetml/2006/main">
  <c r="P43" i="6" l="1"/>
  <c r="J43" i="6"/>
  <c r="Q43" i="6" s="1"/>
  <c r="Q44" i="6" s="1"/>
  <c r="I43" i="6"/>
  <c r="H43" i="6"/>
  <c r="O43" i="6" s="1"/>
  <c r="G43" i="6"/>
  <c r="N43" i="6" s="1"/>
  <c r="F43" i="6"/>
  <c r="M43" i="6" s="1"/>
  <c r="E43" i="6"/>
  <c r="D43" i="6" s="1"/>
  <c r="Q42" i="6"/>
  <c r="P42" i="6"/>
  <c r="O42" i="6"/>
  <c r="N42" i="6"/>
  <c r="M42" i="6"/>
  <c r="K42" i="6" s="1"/>
  <c r="L42" i="6"/>
  <c r="D42" i="6"/>
  <c r="Q41" i="6"/>
  <c r="P41" i="6"/>
  <c r="O41" i="6"/>
  <c r="N41" i="6"/>
  <c r="M41" i="6"/>
  <c r="K41" i="6" s="1"/>
  <c r="L41" i="6"/>
  <c r="D41" i="6"/>
  <c r="Q40" i="6"/>
  <c r="P40" i="6"/>
  <c r="O40" i="6"/>
  <c r="N40" i="6"/>
  <c r="M40" i="6"/>
  <c r="K40" i="6" s="1"/>
  <c r="L40" i="6"/>
  <c r="D40" i="6"/>
  <c r="Q39" i="6"/>
  <c r="P39" i="6"/>
  <c r="O39" i="6"/>
  <c r="N39" i="6"/>
  <c r="M39" i="6"/>
  <c r="K39" i="6" s="1"/>
  <c r="L39" i="6"/>
  <c r="D39" i="6"/>
  <c r="Q38" i="6"/>
  <c r="P38" i="6"/>
  <c r="O38" i="6"/>
  <c r="N38" i="6"/>
  <c r="M38" i="6"/>
  <c r="K38" i="6" s="1"/>
  <c r="L38" i="6"/>
  <c r="D38" i="6"/>
  <c r="Q37" i="6"/>
  <c r="P37" i="6"/>
  <c r="O37" i="6"/>
  <c r="N37" i="6"/>
  <c r="M37" i="6"/>
  <c r="K37" i="6" s="1"/>
  <c r="L37" i="6"/>
  <c r="D37" i="6"/>
  <c r="Q36" i="6"/>
  <c r="P36" i="6"/>
  <c r="O36" i="6"/>
  <c r="N36" i="6"/>
  <c r="M36" i="6"/>
  <c r="K36" i="6" s="1"/>
  <c r="L36" i="6"/>
  <c r="D36" i="6"/>
  <c r="Q35" i="6"/>
  <c r="P35" i="6"/>
  <c r="O35" i="6"/>
  <c r="N35" i="6"/>
  <c r="M35" i="6"/>
  <c r="K35" i="6" s="1"/>
  <c r="L35" i="6"/>
  <c r="D35" i="6"/>
  <c r="Q34" i="6"/>
  <c r="P34" i="6"/>
  <c r="O34" i="6"/>
  <c r="N34" i="6"/>
  <c r="M34" i="6"/>
  <c r="K34" i="6" s="1"/>
  <c r="L34" i="6"/>
  <c r="D34" i="6"/>
  <c r="Q33" i="6"/>
  <c r="P33" i="6"/>
  <c r="O33" i="6"/>
  <c r="N33" i="6"/>
  <c r="M33" i="6"/>
  <c r="K33" i="6" s="1"/>
  <c r="L33" i="6"/>
  <c r="D33" i="6"/>
  <c r="Q32" i="6"/>
  <c r="P32" i="6"/>
  <c r="O32" i="6"/>
  <c r="N32" i="6"/>
  <c r="M32" i="6"/>
  <c r="K32" i="6" s="1"/>
  <c r="L32" i="6"/>
  <c r="D32" i="6"/>
  <c r="Q31" i="6"/>
  <c r="P31" i="6"/>
  <c r="O31" i="6"/>
  <c r="N31" i="6"/>
  <c r="M31" i="6"/>
  <c r="K31" i="6" s="1"/>
  <c r="L31" i="6"/>
  <c r="D31" i="6"/>
  <c r="J30" i="6"/>
  <c r="J44" i="6" s="1"/>
  <c r="I30" i="6"/>
  <c r="I44" i="6" s="1"/>
  <c r="H30" i="6"/>
  <c r="H44" i="6" s="1"/>
  <c r="G30" i="6"/>
  <c r="G44" i="6" s="1"/>
  <c r="F30" i="6"/>
  <c r="E30" i="6"/>
  <c r="D30" i="6"/>
  <c r="Q29" i="6"/>
  <c r="P29" i="6"/>
  <c r="O29" i="6"/>
  <c r="N29" i="6"/>
  <c r="M29" i="6"/>
  <c r="L29" i="6"/>
  <c r="K29" i="6" s="1"/>
  <c r="D29" i="6"/>
  <c r="Q28" i="6"/>
  <c r="P28" i="6"/>
  <c r="O28" i="6"/>
  <c r="N28" i="6"/>
  <c r="M28" i="6"/>
  <c r="L28" i="6"/>
  <c r="K28" i="6" s="1"/>
  <c r="D28" i="6"/>
  <c r="Q27" i="6"/>
  <c r="P27" i="6"/>
  <c r="O27" i="6"/>
  <c r="N27" i="6"/>
  <c r="M27" i="6"/>
  <c r="L27" i="6"/>
  <c r="K27" i="6" s="1"/>
  <c r="D27" i="6"/>
  <c r="Q26" i="6"/>
  <c r="P26" i="6"/>
  <c r="O26" i="6"/>
  <c r="N26" i="6"/>
  <c r="M26" i="6"/>
  <c r="L26" i="6"/>
  <c r="K26" i="6" s="1"/>
  <c r="D26" i="6"/>
  <c r="Q25" i="6"/>
  <c r="P25" i="6"/>
  <c r="O25" i="6"/>
  <c r="N25" i="6"/>
  <c r="M25" i="6"/>
  <c r="L25" i="6"/>
  <c r="K25" i="6" s="1"/>
  <c r="D25" i="6"/>
  <c r="Q24" i="6"/>
  <c r="P24" i="6"/>
  <c r="O24" i="6"/>
  <c r="N24" i="6"/>
  <c r="M24" i="6"/>
  <c r="L24" i="6"/>
  <c r="K24" i="6" s="1"/>
  <c r="D24" i="6"/>
  <c r="Q23" i="6"/>
  <c r="P23" i="6"/>
  <c r="O23" i="6"/>
  <c r="N23" i="6"/>
  <c r="M23" i="6"/>
  <c r="L23" i="6"/>
  <c r="K23" i="6" s="1"/>
  <c r="D23" i="6"/>
  <c r="Q22" i="6"/>
  <c r="P22" i="6"/>
  <c r="O22" i="6"/>
  <c r="N22" i="6"/>
  <c r="M22" i="6"/>
  <c r="L22" i="6"/>
  <c r="K22" i="6" s="1"/>
  <c r="D22" i="6"/>
  <c r="Q21" i="6"/>
  <c r="P21" i="6"/>
  <c r="O21" i="6"/>
  <c r="N21" i="6"/>
  <c r="M21" i="6"/>
  <c r="L21" i="6"/>
  <c r="K21" i="6" s="1"/>
  <c r="D21" i="6"/>
  <c r="Q20" i="6"/>
  <c r="P20" i="6"/>
  <c r="O20" i="6"/>
  <c r="N20" i="6"/>
  <c r="M20" i="6"/>
  <c r="L20" i="6"/>
  <c r="K20" i="6" s="1"/>
  <c r="D20" i="6"/>
  <c r="Q19" i="6"/>
  <c r="P19" i="6"/>
  <c r="O19" i="6"/>
  <c r="N19" i="6"/>
  <c r="M19" i="6"/>
  <c r="L19" i="6"/>
  <c r="K19" i="6" s="1"/>
  <c r="D19" i="6"/>
  <c r="Q18" i="6"/>
  <c r="P18" i="6"/>
  <c r="P30" i="6" s="1"/>
  <c r="P44" i="6" s="1"/>
  <c r="O18" i="6"/>
  <c r="O30" i="6" s="1"/>
  <c r="N18" i="6"/>
  <c r="N30" i="6" s="1"/>
  <c r="M18" i="6"/>
  <c r="M30" i="6" s="1"/>
  <c r="L18" i="6"/>
  <c r="L30" i="6" s="1"/>
  <c r="K30" i="6" s="1"/>
  <c r="D18" i="6"/>
  <c r="M17" i="6"/>
  <c r="L17" i="6"/>
  <c r="F17" i="6"/>
  <c r="F44" i="6" s="1"/>
  <c r="E17" i="6"/>
  <c r="E44" i="6" s="1"/>
  <c r="K16" i="6"/>
  <c r="D16" i="6"/>
  <c r="K15" i="6"/>
  <c r="D15" i="6"/>
  <c r="K14" i="6"/>
  <c r="D14" i="6"/>
  <c r="K13" i="6"/>
  <c r="D13" i="6"/>
  <c r="K12" i="6"/>
  <c r="D12" i="6"/>
  <c r="K11" i="6"/>
  <c r="D11" i="6"/>
  <c r="K10" i="6"/>
  <c r="D10" i="6"/>
  <c r="K9" i="6"/>
  <c r="D9" i="6"/>
  <c r="K8" i="6"/>
  <c r="D8" i="6"/>
  <c r="K7" i="6"/>
  <c r="K17" i="6" s="1"/>
  <c r="D7" i="6"/>
  <c r="D17" i="6" s="1"/>
  <c r="D44" i="6" s="1"/>
  <c r="L44" i="6" l="1"/>
  <c r="M44" i="6"/>
  <c r="N44" i="6"/>
  <c r="O44" i="6"/>
  <c r="K43" i="6"/>
  <c r="K44" i="6" s="1"/>
  <c r="K18" i="6"/>
</calcChain>
</file>

<file path=xl/sharedStrings.xml><?xml version="1.0" encoding="utf-8"?>
<sst xmlns="http://schemas.openxmlformats.org/spreadsheetml/2006/main" count="172" uniqueCount="121">
  <si>
    <t>单位：人、元</t>
  </si>
  <si>
    <t>学生类别</t>
  </si>
  <si>
    <t>学校/镇街（区）</t>
  </si>
  <si>
    <t>市建档立卡等家庭经济困难学生人数</t>
  </si>
  <si>
    <t>免学杂费补助资金总额</t>
  </si>
  <si>
    <t>户名</t>
  </si>
  <si>
    <t>开户行</t>
  </si>
  <si>
    <t>账号</t>
  </si>
  <si>
    <t>合计</t>
  </si>
  <si>
    <t>普通高中</t>
  </si>
  <si>
    <t>高校本、专科</t>
  </si>
  <si>
    <t>研究生</t>
  </si>
  <si>
    <t>市重点帮扶对象</t>
  </si>
  <si>
    <t>低保、特困</t>
  </si>
  <si>
    <t>江门市内就读普通高中的学生</t>
  </si>
  <si>
    <t>江门市新会第一中学</t>
  </si>
  <si>
    <t>中国银行江门知政北路支行</t>
  </si>
  <si>
    <t>江门市新会华侨中学</t>
  </si>
  <si>
    <t>江门市新会陈经纶中学</t>
  </si>
  <si>
    <t>建行江门新会圭峰办</t>
  </si>
  <si>
    <t>44001670609053000155</t>
  </si>
  <si>
    <t>江门市新会梁启超纪念中学</t>
  </si>
  <si>
    <t>中国银行江门冈州支行</t>
  </si>
  <si>
    <t>725057749068</t>
  </si>
  <si>
    <t>江门市新会李文达中学</t>
  </si>
  <si>
    <t>中国银行江门中心南支行</t>
  </si>
  <si>
    <t>江门市新会东方红中学</t>
  </si>
  <si>
    <t>江门市新会区会城街道财政局</t>
  </si>
  <si>
    <t>江门新会农行环城支行</t>
  </si>
  <si>
    <t>44381801040000093</t>
  </si>
  <si>
    <t>江门市新会会城华侨中学</t>
  </si>
  <si>
    <t>江门市新会陈瑞祺中学</t>
  </si>
  <si>
    <t>江门市新会区罗坑镇财政所</t>
  </si>
  <si>
    <t>江门新会罗坑农行</t>
  </si>
  <si>
    <t>44380801040001019</t>
  </si>
  <si>
    <t>江门市新会第二中学</t>
  </si>
  <si>
    <t>江门市新会区双水镇财政局</t>
  </si>
  <si>
    <t>江门农村商业银行双水支行</t>
  </si>
  <si>
    <t>80020000005089123</t>
  </si>
  <si>
    <t>江门市新会第四中学</t>
  </si>
  <si>
    <t>江门市新会区古井镇财政所</t>
  </si>
  <si>
    <t>农行江门新会古井支行</t>
  </si>
  <si>
    <t>44381401040002312</t>
  </si>
  <si>
    <t>小计</t>
  </si>
  <si>
    <t>江门市外就读普通高中的学生及所有就读高校专科的学生</t>
  </si>
  <si>
    <t>各镇街（区）扶贫办</t>
  </si>
  <si>
    <t>会城街道</t>
  </si>
  <si>
    <t>建行江门环城分理处</t>
  </si>
  <si>
    <t>44001670607053001222</t>
  </si>
  <si>
    <t>大泽镇</t>
  </si>
  <si>
    <t>江门市新会区大泽镇财政所</t>
  </si>
  <si>
    <t>新会农商银行大泽支行</t>
  </si>
  <si>
    <t>80020000005052193</t>
  </si>
  <si>
    <t>司前镇</t>
  </si>
  <si>
    <t>江门市新会区司前镇财政局</t>
  </si>
  <si>
    <t>新会农商银行司前支行</t>
  </si>
  <si>
    <t>80020000004987843</t>
  </si>
  <si>
    <t>罗坑镇</t>
  </si>
  <si>
    <t>罗坑农行</t>
  </si>
  <si>
    <t>44380801040001308</t>
  </si>
  <si>
    <t>双水镇</t>
  </si>
  <si>
    <t>中国银行</t>
  </si>
  <si>
    <t>7380586880494</t>
  </si>
  <si>
    <t>崖门镇</t>
  </si>
  <si>
    <t>江门市新会区崖门镇财政局</t>
  </si>
  <si>
    <t>农业银行江门市崖门支行</t>
  </si>
  <si>
    <t>44382801040000019</t>
  </si>
  <si>
    <t>三江镇</t>
  </si>
  <si>
    <t>江门市新会区三江镇财政所</t>
  </si>
  <si>
    <t>中国农业银行江门新会三江支行</t>
  </si>
  <si>
    <t>44380101040001337</t>
  </si>
  <si>
    <t>古井镇</t>
  </si>
  <si>
    <t>农业银行古井支行</t>
  </si>
  <si>
    <t>44381401040001215</t>
  </si>
  <si>
    <t>沙堆镇</t>
  </si>
  <si>
    <t>江门市新会区沙堆镇财政所</t>
  </si>
  <si>
    <t>农业银行江门新会沙堆支行</t>
  </si>
  <si>
    <t>44381601040000147</t>
  </si>
  <si>
    <t>睦洲镇</t>
  </si>
  <si>
    <t>江门市新会区睦洲镇财政所</t>
  </si>
  <si>
    <t xml:space="preserve">农行睦洲支行
</t>
  </si>
  <si>
    <t xml:space="preserve">44-381701040000228 </t>
  </si>
  <si>
    <t>大鳌镇</t>
  </si>
  <si>
    <t>江门市新会区大鳌镇财政所</t>
  </si>
  <si>
    <t>新会农商行大鳌支行</t>
  </si>
  <si>
    <t>80020000005548453</t>
  </si>
  <si>
    <t>经济开发区</t>
  </si>
  <si>
    <t>江门市新会区财政局开发区分局</t>
  </si>
  <si>
    <t>建行江门新会科技支行</t>
  </si>
  <si>
    <t>44001670603051205488</t>
  </si>
  <si>
    <t>各镇街（区）社会事务办</t>
  </si>
  <si>
    <t>江门新会环城农行</t>
  </si>
  <si>
    <t>44381801040000010</t>
  </si>
  <si>
    <t>江门农村商业银行大泽支行</t>
  </si>
  <si>
    <t>80020000004909115</t>
  </si>
  <si>
    <t>江门农村商业银行司前支行</t>
  </si>
  <si>
    <t>80020000007868652</t>
  </si>
  <si>
    <t>江门市新会区罗坑镇人民政府</t>
  </si>
  <si>
    <t>44380801040000011</t>
  </si>
  <si>
    <t>80020000005072335</t>
  </si>
  <si>
    <t>江门市新会区崖门镇社会事务办公室</t>
  </si>
  <si>
    <t>江门新会农业银行崖门支行</t>
  </si>
  <si>
    <t>44382801040000027</t>
  </si>
  <si>
    <t>江门新会三江农行</t>
  </si>
  <si>
    <t>44380101040000016</t>
  </si>
  <si>
    <t>江门市新会区古井镇财政结算中心</t>
  </si>
  <si>
    <t>江门农村商业银行古井支行</t>
  </si>
  <si>
    <t>80020000005012218</t>
  </si>
  <si>
    <t>江门市新会区沙堆镇人民政府</t>
  </si>
  <si>
    <t>江门新会沙堆农行</t>
  </si>
  <si>
    <t>44381601040000014</t>
  </si>
  <si>
    <t>江门市新会区睦洲镇人民政府</t>
  </si>
  <si>
    <t>江门市新会区农行睦洲营业所</t>
  </si>
  <si>
    <t>44381701040000020</t>
  </si>
  <si>
    <t>江门市新会区大鳌镇人民政府</t>
  </si>
  <si>
    <t>江门农村商业银行大鳌支行</t>
  </si>
  <si>
    <t>80020000011008758</t>
  </si>
  <si>
    <t>44001670603051205282</t>
  </si>
  <si>
    <t>备注：江门市内就读普通高中的学生的免学费补助划拨到学校；江门市外就读普通高中的学生及所有就读高校专科的学生的免学费补助根据贫困类型分别由各镇街（区）扶贫办和各镇街（区）社会事务办划拨到学生或监护人账户。</t>
  </si>
  <si>
    <t>附件1：</t>
    <phoneticPr fontId="14" type="noConversion"/>
  </si>
  <si>
    <t>补发2019-2020学年江门市建档立卡家庭经济困难学生免学杂费补助资金明细表</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</si>
</sst>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43" formatCode="_ * #,##0.00_ ;_ * \-#,##0.00_ ;_ * &quot;-&quot;??_ ;_ @_ "/>
    <numFmt numFmtId="178" formatCode="000000"/>
    <numFmt numFmtId="179" formatCode="#,##0_);[Red]\(#,##0\)"/>
    <numFmt numFmtId="180" formatCode="#,##0_ "/>
  </numFmts>
  <fonts count="16" x14ac:knownFonts="1">
    <font>
      <sz val="12"/>
      <name val="宋体"/>
      <charset val="134"/>
    </font>
    <font>
      <sz val="10"/>
      <name val="宋体"/>
      <charset val="134"/>
      <scheme val="minor"/>
    </font>
    <font>
      <sz val="12"/>
      <color rgb="FFFF0000"/>
      <name val="宋体"/>
      <charset val="134"/>
    </font>
    <font>
      <sz val="10"/>
      <name val="宋体"/>
      <charset val="134"/>
    </font>
    <font>
      <b/>
      <sz val="16"/>
      <name val="Times New Roman"/>
      <family val="1"/>
    </font>
    <font>
      <b/>
      <sz val="16"/>
      <color rgb="FFFF0000"/>
      <name val="Times New Roman"/>
      <family val="1"/>
    </font>
    <font>
      <sz val="10"/>
      <color rgb="FFFF0000"/>
      <name val="宋体"/>
      <charset val="134"/>
      <scheme val="minor"/>
    </font>
    <font>
      <sz val="10"/>
      <color rgb="FFFF0000"/>
      <name val="宋体"/>
      <charset val="134"/>
    </font>
    <font>
      <sz val="10"/>
      <color theme="1"/>
      <name val="宋体"/>
      <charset val="134"/>
    </font>
    <font>
      <sz val="10"/>
      <color theme="1"/>
      <name val="宋体"/>
      <charset val="134"/>
      <scheme val="minor"/>
    </font>
    <font>
      <sz val="11"/>
      <color theme="1"/>
      <name val="宋体"/>
      <charset val="134"/>
      <scheme val="minor"/>
    </font>
    <font>
      <sz val="11"/>
      <color indexed="8"/>
      <name val="宋体"/>
      <charset val="134"/>
    </font>
    <font>
      <sz val="10"/>
      <name val="Helv"/>
      <family val="2"/>
    </font>
    <font>
      <sz val="12"/>
      <name val="宋体"/>
      <charset val="134"/>
    </font>
    <font>
      <sz val="9"/>
      <name val="宋体"/>
      <charset val="134"/>
    </font>
    <font>
      <b/>
      <sz val="16"/>
      <name val="宋体"/>
      <family val="3"/>
      <charset val="134"/>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107">
    <xf numFmtId="0" fontId="0"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lignment vertical="center"/>
    </xf>
    <xf numFmtId="0" fontId="13" fillId="0" borderId="0"/>
    <xf numFmtId="43" fontId="13"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lignment vertical="center"/>
    </xf>
    <xf numFmtId="0" fontId="11" fillId="0" borderId="0">
      <alignment vertical="center"/>
    </xf>
    <xf numFmtId="0" fontId="1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0" fillId="0" borderId="0">
      <alignment vertical="center"/>
    </xf>
    <xf numFmtId="0" fontId="10"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cellStyleXfs>
  <cellXfs count="55">
    <xf numFmtId="0" fontId="0" fillId="0" borderId="0" xfId="0" applyAlignment="1">
      <alignment vertical="center"/>
    </xf>
    <xf numFmtId="0" fontId="0" fillId="0" borderId="0" xfId="0" applyFill="1" applyAlignment="1">
      <alignment vertical="center"/>
    </xf>
    <xf numFmtId="0" fontId="0" fillId="0" borderId="1" xfId="0" applyFont="1" applyFill="1" applyBorder="1" applyAlignment="1">
      <alignment vertical="center"/>
    </xf>
    <xf numFmtId="0" fontId="1" fillId="0" borderId="2" xfId="0" applyFont="1" applyFill="1" applyBorder="1" applyAlignment="1">
      <alignment horizontal="center" vertical="center" wrapText="1"/>
    </xf>
    <xf numFmtId="0" fontId="2" fillId="0" borderId="0" xfId="0" applyFont="1" applyFill="1" applyAlignment="1">
      <alignment vertical="center"/>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5" xfId="61" applyFont="1" applyFill="1" applyBorder="1" applyAlignment="1">
      <alignment horizontal="center" vertical="center" wrapText="1"/>
    </xf>
    <xf numFmtId="0" fontId="1" fillId="0" borderId="5" xfId="61"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2" xfId="6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61" applyFont="1" applyFill="1" applyBorder="1" applyAlignment="1">
      <alignment horizontal="center" vertical="center" wrapText="1"/>
    </xf>
    <xf numFmtId="0" fontId="8" fillId="0" borderId="2" xfId="82" applyFont="1" applyFill="1" applyBorder="1" applyAlignment="1">
      <alignment horizontal="center" vertical="center" wrapText="1"/>
    </xf>
    <xf numFmtId="0" fontId="9" fillId="0" borderId="2" xfId="81" applyFont="1" applyFill="1" applyBorder="1" applyAlignment="1">
      <alignment horizontal="center" vertical="center" wrapText="1"/>
    </xf>
    <xf numFmtId="0" fontId="7" fillId="0" borderId="2" xfId="81" applyFont="1" applyFill="1" applyBorder="1" applyAlignment="1">
      <alignment horizontal="center" vertical="center" wrapText="1"/>
    </xf>
    <xf numFmtId="0" fontId="6" fillId="0" borderId="2" xfId="81" applyFont="1" applyFill="1" applyBorder="1" applyAlignment="1">
      <alignment horizontal="center" vertical="center" wrapText="1"/>
    </xf>
    <xf numFmtId="180" fontId="6" fillId="0" borderId="2" xfId="0" applyNumberFormat="1" applyFont="1" applyFill="1" applyBorder="1" applyAlignment="1">
      <alignment horizontal="center" vertical="center" wrapText="1"/>
    </xf>
    <xf numFmtId="180" fontId="1"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Font="1" applyFill="1" applyBorder="1" applyAlignment="1">
      <alignment vertical="center" wrapText="1"/>
    </xf>
    <xf numFmtId="41" fontId="1" fillId="0" borderId="5" xfId="0" applyNumberFormat="1" applyFont="1" applyFill="1" applyBorder="1" applyAlignment="1">
      <alignment horizontal="center" vertical="center" wrapText="1"/>
    </xf>
    <xf numFmtId="41" fontId="6" fillId="0" borderId="5" xfId="0" applyNumberFormat="1" applyFont="1" applyFill="1" applyBorder="1" applyAlignment="1">
      <alignment horizontal="center" vertical="center" wrapText="1"/>
    </xf>
    <xf numFmtId="41" fontId="1" fillId="0" borderId="2" xfId="0" applyNumberFormat="1" applyFont="1" applyFill="1" applyBorder="1" applyAlignment="1">
      <alignment horizontal="center" vertical="center" wrapText="1"/>
    </xf>
    <xf numFmtId="41" fontId="6" fillId="0" borderId="2" xfId="0" applyNumberFormat="1" applyFont="1" applyFill="1" applyBorder="1" applyAlignment="1">
      <alignment horizontal="center" vertical="center" wrapText="1"/>
    </xf>
    <xf numFmtId="41" fontId="1" fillId="2" borderId="2"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8" fillId="0" borderId="2" xfId="81" applyFont="1" applyFill="1" applyBorder="1" applyAlignment="1">
      <alignment horizontal="center" vertical="center" wrapText="1"/>
    </xf>
    <xf numFmtId="49" fontId="8" fillId="0" borderId="2" xfId="81" applyNumberFormat="1" applyFont="1" applyFill="1" applyBorder="1" applyAlignment="1">
      <alignment horizontal="center" vertical="center" wrapText="1"/>
    </xf>
    <xf numFmtId="0" fontId="8" fillId="0" borderId="0" xfId="81" applyFont="1" applyFill="1" applyAlignment="1">
      <alignment horizontal="center" vertical="center" wrapText="1"/>
    </xf>
    <xf numFmtId="0" fontId="3" fillId="0" borderId="2" xfId="0" quotePrefix="1" applyFont="1" applyFill="1" applyBorder="1" applyAlignment="1">
      <alignment horizontal="center" vertical="center" wrapText="1"/>
    </xf>
    <xf numFmtId="0" fontId="8" fillId="0" borderId="2" xfId="81" quotePrefix="1" applyFont="1" applyFill="1" applyBorder="1" applyAlignment="1">
      <alignment horizontal="center" vertical="center" wrapText="1"/>
    </xf>
    <xf numFmtId="0" fontId="0" fillId="0" borderId="0" xfId="0"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 fillId="0" borderId="2" xfId="0" applyFont="1" applyFill="1" applyBorder="1" applyAlignment="1">
      <alignment horizontal="center" vertical="center" textRotation="255" wrapText="1"/>
    </xf>
    <xf numFmtId="0" fontId="15" fillId="0" borderId="0" xfId="0" applyFont="1" applyFill="1" applyBorder="1" applyAlignment="1">
      <alignment horizontal="center" vertical="center" wrapText="1"/>
    </xf>
  </cellXfs>
  <cellStyles count="107">
    <cellStyle name="_ET_STYLE_NoName_00_" xfId="12"/>
    <cellStyle name="3232" xfId="26"/>
    <cellStyle name="3232 2" xfId="15"/>
    <cellStyle name="3232 2 2" xfId="5"/>
    <cellStyle name="3232 2 3" xfId="20"/>
    <cellStyle name="3232 3" xfId="19"/>
    <cellStyle name="常规" xfId="0" builtinId="0"/>
    <cellStyle name="常规 10" xfId="21"/>
    <cellStyle name="常规 10 2" xfId="23"/>
    <cellStyle name="常规 10 2 2" xfId="28"/>
    <cellStyle name="常规 10 2 3" xfId="30"/>
    <cellStyle name="常规 10 3" xfId="2"/>
    <cellStyle name="常规 11" xfId="32"/>
    <cellStyle name="常规 11 2" xfId="34"/>
    <cellStyle name="常规 11 2 2" xfId="3"/>
    <cellStyle name="常规 11 2 3" xfId="7"/>
    <cellStyle name="常规 11 3" xfId="27"/>
    <cellStyle name="常规 12" xfId="35"/>
    <cellStyle name="常规 12 2" xfId="36"/>
    <cellStyle name="常规 12 2 2" xfId="9"/>
    <cellStyle name="常规 12 3" xfId="37"/>
    <cellStyle name="常规 13" xfId="38"/>
    <cellStyle name="常规 13 2" xfId="39"/>
    <cellStyle name="常规 13 2 2" xfId="40"/>
    <cellStyle name="常规 13 2 3" xfId="41"/>
    <cellStyle name="常规 13 3" xfId="42"/>
    <cellStyle name="常规 14" xfId="43"/>
    <cellStyle name="常规 14 2" xfId="44"/>
    <cellStyle name="常规 14 2 2" xfId="45"/>
    <cellStyle name="常规 14 2 3" xfId="46"/>
    <cellStyle name="常规 14 3" xfId="47"/>
    <cellStyle name="常规 15" xfId="48"/>
    <cellStyle name="常规 15 2" xfId="50"/>
    <cellStyle name="常规 15 2 2" xfId="51"/>
    <cellStyle name="常规 15 2 3" xfId="52"/>
    <cellStyle name="常规 15 3" xfId="53"/>
    <cellStyle name="常规 16" xfId="54"/>
    <cellStyle name="常规 16 2" xfId="22"/>
    <cellStyle name="常规 16 2 2" xfId="24"/>
    <cellStyle name="常规 16 2 3" xfId="1"/>
    <cellStyle name="常规 16 3" xfId="33"/>
    <cellStyle name="常规 17" xfId="56"/>
    <cellStyle name="常规 17 2" xfId="57"/>
    <cellStyle name="常规 17 2 2" xfId="58"/>
    <cellStyle name="常规 17 2 3" xfId="59"/>
    <cellStyle name="常规 17 3" xfId="60"/>
    <cellStyle name="常规 18" xfId="61"/>
    <cellStyle name="常规 19" xfId="62"/>
    <cellStyle name="常规 2" xfId="63"/>
    <cellStyle name="常规 2 2" xfId="64"/>
    <cellStyle name="常规 2 2 2" xfId="65"/>
    <cellStyle name="常规 2 2 2 2" xfId="66"/>
    <cellStyle name="常规 2 2 2 3" xfId="67"/>
    <cellStyle name="常规 2 2 3" xfId="68"/>
    <cellStyle name="常规 2 3" xfId="69"/>
    <cellStyle name="常规 2 3 2" xfId="70"/>
    <cellStyle name="常规 2 4" xfId="71"/>
    <cellStyle name="常规 2 4 2" xfId="72"/>
    <cellStyle name="常规 2 5" xfId="73"/>
    <cellStyle name="常规 20" xfId="49"/>
    <cellStyle name="常规 21" xfId="55"/>
    <cellStyle name="常规 21 2 2" xfId="25"/>
    <cellStyle name="常规 21 2 2 2" xfId="29"/>
    <cellStyle name="常规 21 2 2 2 2" xfId="74"/>
    <cellStyle name="常规 21 2 2 2 3" xfId="6"/>
    <cellStyle name="常规 21 2 2 3" xfId="31"/>
    <cellStyle name="常规 3" xfId="75"/>
    <cellStyle name="常规 3 2" xfId="76"/>
    <cellStyle name="常规 3 2 2" xfId="77"/>
    <cellStyle name="常规 3 2 3" xfId="78"/>
    <cellStyle name="常规 3 3" xfId="79"/>
    <cellStyle name="常规 4" xfId="80"/>
    <cellStyle name="常规 4 2" xfId="81"/>
    <cellStyle name="常规 4 2 2" xfId="82"/>
    <cellStyle name="常规 4 3" xfId="84"/>
    <cellStyle name="常规 4 3 2" xfId="85"/>
    <cellStyle name="常规 4 3 3" xfId="86"/>
    <cellStyle name="常规 4 4" xfId="83"/>
    <cellStyle name="常规 5" xfId="87"/>
    <cellStyle name="常规 5 2" xfId="10"/>
    <cellStyle name="常规 5 2 2" xfId="13"/>
    <cellStyle name="常规 5 2 3" xfId="14"/>
    <cellStyle name="常规 5 3" xfId="88"/>
    <cellStyle name="常规 6" xfId="8"/>
    <cellStyle name="常规 6 2" xfId="89"/>
    <cellStyle name="常规 6 2 2" xfId="90"/>
    <cellStyle name="常规 6 2 3" xfId="17"/>
    <cellStyle name="常规 6 3" xfId="91"/>
    <cellStyle name="常规 7" xfId="92"/>
    <cellStyle name="常规 7 2" xfId="93"/>
    <cellStyle name="常规 7 2 2" xfId="94"/>
    <cellStyle name="常规 7 2 3" xfId="95"/>
    <cellStyle name="常规 7 3" xfId="4"/>
    <cellStyle name="常规 8" xfId="96"/>
    <cellStyle name="常规 8 2" xfId="18"/>
    <cellStyle name="常规 8 2 2" xfId="97"/>
    <cellStyle name="常规 8 2 3" xfId="98"/>
    <cellStyle name="常规 8 3" xfId="16"/>
    <cellStyle name="常规 9" xfId="99"/>
    <cellStyle name="常规 9 2" xfId="100"/>
    <cellStyle name="常规 9 3" xfId="101"/>
    <cellStyle name="千位分隔 2" xfId="102"/>
    <cellStyle name="千位分隔 2 2" xfId="103"/>
    <cellStyle name="千位分隔 3" xfId="104"/>
    <cellStyle name="千位分隔 3 2" xfId="11"/>
    <cellStyle name="千位分隔 4" xfId="105"/>
    <cellStyle name="千位分隔 5" xfId="1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abSelected="1" workbookViewId="0">
      <selection activeCell="O6" sqref="O6"/>
    </sheetView>
  </sheetViews>
  <sheetFormatPr defaultColWidth="9" defaultRowHeight="14.25" x14ac:dyDescent="0.15"/>
  <cols>
    <col min="1" max="1" width="5.125" style="1" customWidth="1"/>
    <col min="2" max="2" width="3.625" style="1" customWidth="1"/>
    <col min="3" max="3" width="12.125" style="1" customWidth="1"/>
    <col min="4" max="6" width="6.75" style="1" customWidth="1"/>
    <col min="7" max="7" width="6.75" style="4" customWidth="1"/>
    <col min="8" max="9" width="6.75" style="1" customWidth="1"/>
    <col min="10" max="10" width="6.875" style="1" customWidth="1"/>
    <col min="11" max="11" width="12.125" style="1" customWidth="1"/>
    <col min="12" max="13" width="8.75" style="1" customWidth="1"/>
    <col min="14" max="14" width="8.75" style="4" customWidth="1"/>
    <col min="15" max="17" width="8.75" style="1" customWidth="1"/>
    <col min="18" max="18" width="16.5" style="1" customWidth="1"/>
    <col min="19" max="19" width="16.75" style="1" customWidth="1"/>
    <col min="20" max="20" width="19.875" style="1" customWidth="1"/>
    <col min="21" max="16384" width="9" style="1"/>
  </cols>
  <sheetData>
    <row r="1" spans="1:20" ht="18.75" customHeight="1" x14ac:dyDescent="0.15">
      <c r="A1" s="46" t="s">
        <v>119</v>
      </c>
      <c r="B1" s="46"/>
      <c r="C1" s="46"/>
      <c r="D1" s="8"/>
      <c r="E1" s="9"/>
      <c r="F1" s="10"/>
      <c r="G1" s="11"/>
      <c r="H1" s="9"/>
      <c r="I1" s="9"/>
      <c r="J1" s="9"/>
      <c r="K1" s="9"/>
      <c r="L1" s="9"/>
      <c r="M1" s="9"/>
      <c r="N1" s="11"/>
      <c r="O1" s="9"/>
      <c r="P1" s="9"/>
      <c r="Q1" s="9"/>
      <c r="R1" s="9"/>
      <c r="S1" s="9"/>
      <c r="T1" s="9"/>
    </row>
    <row r="2" spans="1:20" ht="52.5" customHeight="1" x14ac:dyDescent="0.15">
      <c r="A2" s="54" t="s">
        <v>120</v>
      </c>
      <c r="B2" s="47"/>
      <c r="C2" s="47"/>
      <c r="D2" s="47"/>
      <c r="E2" s="47"/>
      <c r="F2" s="47"/>
      <c r="G2" s="48"/>
      <c r="H2" s="47"/>
      <c r="I2" s="47"/>
      <c r="J2" s="47"/>
      <c r="K2" s="47"/>
      <c r="L2" s="47"/>
      <c r="M2" s="47"/>
      <c r="N2" s="48"/>
      <c r="O2" s="47"/>
      <c r="P2" s="47"/>
      <c r="Q2" s="47"/>
      <c r="R2" s="47"/>
      <c r="S2" s="47"/>
      <c r="T2" s="47"/>
    </row>
    <row r="3" spans="1:20" ht="28.5" customHeight="1" x14ac:dyDescent="0.15">
      <c r="A3" s="2"/>
      <c r="B3" s="12"/>
      <c r="C3" s="13"/>
      <c r="D3" s="9"/>
      <c r="E3" s="9"/>
      <c r="F3" s="10"/>
      <c r="G3" s="11"/>
      <c r="H3" s="9"/>
      <c r="I3" s="9"/>
      <c r="J3" s="9"/>
      <c r="K3" s="33"/>
      <c r="L3" s="9"/>
      <c r="M3" s="9"/>
      <c r="N3" s="11"/>
      <c r="O3" s="9"/>
      <c r="P3" s="9"/>
      <c r="Q3" s="9"/>
      <c r="R3" s="9"/>
      <c r="S3" s="9"/>
      <c r="T3" s="9" t="s">
        <v>0</v>
      </c>
    </row>
    <row r="4" spans="1:20" s="5" customFormat="1" ht="41.25" customHeight="1" x14ac:dyDescent="0.15">
      <c r="A4" s="49" t="s">
        <v>1</v>
      </c>
      <c r="B4" s="49"/>
      <c r="C4" s="49" t="s">
        <v>2</v>
      </c>
      <c r="D4" s="49" t="s">
        <v>3</v>
      </c>
      <c r="E4" s="49"/>
      <c r="F4" s="49"/>
      <c r="G4" s="49"/>
      <c r="H4" s="49"/>
      <c r="I4" s="49"/>
      <c r="J4" s="49"/>
      <c r="K4" s="49" t="s">
        <v>4</v>
      </c>
      <c r="L4" s="49"/>
      <c r="M4" s="49"/>
      <c r="N4" s="49"/>
      <c r="O4" s="49"/>
      <c r="P4" s="49"/>
      <c r="Q4" s="49"/>
      <c r="R4" s="49" t="s">
        <v>5</v>
      </c>
      <c r="S4" s="49" t="s">
        <v>6</v>
      </c>
      <c r="T4" s="49" t="s">
        <v>7</v>
      </c>
    </row>
    <row r="5" spans="1:20" s="5" customFormat="1" ht="41.25" customHeight="1" x14ac:dyDescent="0.15">
      <c r="A5" s="49"/>
      <c r="B5" s="49"/>
      <c r="C5" s="49"/>
      <c r="D5" s="49" t="s">
        <v>8</v>
      </c>
      <c r="E5" s="49" t="s">
        <v>9</v>
      </c>
      <c r="F5" s="49"/>
      <c r="G5" s="49" t="s">
        <v>10</v>
      </c>
      <c r="H5" s="49"/>
      <c r="I5" s="49" t="s">
        <v>11</v>
      </c>
      <c r="J5" s="49"/>
      <c r="K5" s="49" t="s">
        <v>8</v>
      </c>
      <c r="L5" s="49" t="s">
        <v>9</v>
      </c>
      <c r="M5" s="49"/>
      <c r="N5" s="49" t="s">
        <v>10</v>
      </c>
      <c r="O5" s="49"/>
      <c r="P5" s="49" t="s">
        <v>11</v>
      </c>
      <c r="Q5" s="49"/>
      <c r="R5" s="49"/>
      <c r="S5" s="49"/>
      <c r="T5" s="49"/>
    </row>
    <row r="6" spans="1:20" s="5" customFormat="1" ht="41.25" customHeight="1" x14ac:dyDescent="0.15">
      <c r="A6" s="49"/>
      <c r="B6" s="49"/>
      <c r="C6" s="49"/>
      <c r="D6" s="49"/>
      <c r="E6" s="15" t="s">
        <v>12</v>
      </c>
      <c r="F6" s="15" t="s">
        <v>13</v>
      </c>
      <c r="G6" s="15" t="s">
        <v>12</v>
      </c>
      <c r="H6" s="15" t="s">
        <v>13</v>
      </c>
      <c r="I6" s="15" t="s">
        <v>12</v>
      </c>
      <c r="J6" s="15" t="s">
        <v>13</v>
      </c>
      <c r="K6" s="49"/>
      <c r="L6" s="15" t="s">
        <v>12</v>
      </c>
      <c r="M6" s="15" t="s">
        <v>13</v>
      </c>
      <c r="N6" s="15" t="s">
        <v>12</v>
      </c>
      <c r="O6" s="15" t="s">
        <v>13</v>
      </c>
      <c r="P6" s="15" t="s">
        <v>12</v>
      </c>
      <c r="Q6" s="15" t="s">
        <v>13</v>
      </c>
      <c r="R6" s="49"/>
      <c r="S6" s="49"/>
      <c r="T6" s="49"/>
    </row>
    <row r="7" spans="1:20" s="6" customFormat="1" ht="27" customHeight="1" x14ac:dyDescent="0.15">
      <c r="A7" s="49" t="s">
        <v>14</v>
      </c>
      <c r="B7" s="49"/>
      <c r="C7" s="16" t="s">
        <v>15</v>
      </c>
      <c r="D7" s="17">
        <f>E7+F7</f>
        <v>2</v>
      </c>
      <c r="E7" s="18">
        <v>2</v>
      </c>
      <c r="F7" s="18">
        <v>0</v>
      </c>
      <c r="G7" s="18"/>
      <c r="H7" s="18"/>
      <c r="I7" s="18"/>
      <c r="J7" s="18"/>
      <c r="K7" s="34">
        <f>L7+M7</f>
        <v>5320</v>
      </c>
      <c r="L7" s="34">
        <v>5320</v>
      </c>
      <c r="M7" s="34">
        <v>0</v>
      </c>
      <c r="N7" s="35"/>
      <c r="O7" s="34"/>
      <c r="P7" s="18"/>
      <c r="Q7" s="18"/>
      <c r="R7" s="14" t="s">
        <v>15</v>
      </c>
      <c r="S7" s="14" t="s">
        <v>16</v>
      </c>
      <c r="T7" s="39">
        <v>734157749046</v>
      </c>
    </row>
    <row r="8" spans="1:20" s="6" customFormat="1" ht="27" customHeight="1" x14ac:dyDescent="0.15">
      <c r="A8" s="49"/>
      <c r="B8" s="49"/>
      <c r="C8" s="19" t="s">
        <v>17</v>
      </c>
      <c r="D8" s="17">
        <f t="shared" ref="D8:D16" si="0">E8+F8</f>
        <v>2</v>
      </c>
      <c r="E8" s="3">
        <v>2</v>
      </c>
      <c r="F8" s="3">
        <v>0</v>
      </c>
      <c r="G8" s="18"/>
      <c r="H8" s="18"/>
      <c r="I8" s="18"/>
      <c r="J8" s="18"/>
      <c r="K8" s="34">
        <f t="shared" ref="K8:K16" si="1">L8+M8</f>
        <v>5320</v>
      </c>
      <c r="L8" s="36">
        <v>5320</v>
      </c>
      <c r="M8" s="36">
        <v>0</v>
      </c>
      <c r="N8" s="37"/>
      <c r="O8" s="36"/>
      <c r="P8" s="3"/>
      <c r="Q8" s="3"/>
      <c r="R8" s="14" t="s">
        <v>17</v>
      </c>
      <c r="S8" s="14" t="s">
        <v>16</v>
      </c>
      <c r="T8" s="40">
        <v>654858556206</v>
      </c>
    </row>
    <row r="9" spans="1:20" s="6" customFormat="1" ht="27" customHeight="1" x14ac:dyDescent="0.15">
      <c r="A9" s="49"/>
      <c r="B9" s="49"/>
      <c r="C9" s="19" t="s">
        <v>18</v>
      </c>
      <c r="D9" s="17">
        <f t="shared" si="0"/>
        <v>3</v>
      </c>
      <c r="E9" s="3">
        <v>3</v>
      </c>
      <c r="F9" s="3">
        <v>0</v>
      </c>
      <c r="G9" s="3"/>
      <c r="H9" s="3"/>
      <c r="I9" s="3"/>
      <c r="J9" s="3"/>
      <c r="K9" s="34">
        <f t="shared" si="1"/>
        <v>7500</v>
      </c>
      <c r="L9" s="36">
        <v>7500</v>
      </c>
      <c r="M9" s="36">
        <v>0</v>
      </c>
      <c r="N9" s="37"/>
      <c r="O9" s="36"/>
      <c r="P9" s="3"/>
      <c r="Q9" s="3"/>
      <c r="R9" s="14" t="s">
        <v>18</v>
      </c>
      <c r="S9" s="14" t="s">
        <v>19</v>
      </c>
      <c r="T9" s="14" t="s">
        <v>20</v>
      </c>
    </row>
    <row r="10" spans="1:20" s="6" customFormat="1" ht="27" customHeight="1" x14ac:dyDescent="0.15">
      <c r="A10" s="49"/>
      <c r="B10" s="49"/>
      <c r="C10" s="19" t="s">
        <v>21</v>
      </c>
      <c r="D10" s="17">
        <f t="shared" si="0"/>
        <v>1</v>
      </c>
      <c r="E10" s="3">
        <v>1</v>
      </c>
      <c r="F10" s="6">
        <v>0</v>
      </c>
      <c r="G10" s="3"/>
      <c r="H10" s="3"/>
      <c r="I10" s="3"/>
      <c r="J10" s="3"/>
      <c r="K10" s="34">
        <f t="shared" si="1"/>
        <v>2500</v>
      </c>
      <c r="L10" s="36">
        <v>2500</v>
      </c>
      <c r="M10" s="36"/>
      <c r="N10" s="37"/>
      <c r="O10" s="36"/>
      <c r="P10" s="3"/>
      <c r="Q10" s="3"/>
      <c r="R10" s="14" t="s">
        <v>21</v>
      </c>
      <c r="S10" s="14" t="s">
        <v>22</v>
      </c>
      <c r="T10" s="44" t="s">
        <v>23</v>
      </c>
    </row>
    <row r="11" spans="1:20" s="6" customFormat="1" ht="27" customHeight="1" x14ac:dyDescent="0.15">
      <c r="A11" s="49"/>
      <c r="B11" s="49"/>
      <c r="C11" s="19" t="s">
        <v>24</v>
      </c>
      <c r="D11" s="17">
        <f t="shared" si="0"/>
        <v>1</v>
      </c>
      <c r="E11" s="3">
        <v>1</v>
      </c>
      <c r="F11" s="3">
        <v>0</v>
      </c>
      <c r="G11" s="20"/>
      <c r="H11" s="3"/>
      <c r="I11" s="3"/>
      <c r="J11" s="3"/>
      <c r="K11" s="34">
        <f t="shared" si="1"/>
        <v>2340</v>
      </c>
      <c r="L11" s="36">
        <v>2340</v>
      </c>
      <c r="M11" s="36"/>
      <c r="N11" s="37"/>
      <c r="O11" s="36"/>
      <c r="P11" s="3"/>
      <c r="Q11" s="3"/>
      <c r="R11" s="14" t="s">
        <v>24</v>
      </c>
      <c r="S11" s="14" t="s">
        <v>25</v>
      </c>
      <c r="T11" s="40">
        <v>719861436658</v>
      </c>
    </row>
    <row r="12" spans="1:20" s="6" customFormat="1" ht="27" customHeight="1" x14ac:dyDescent="0.15">
      <c r="A12" s="49"/>
      <c r="B12" s="49"/>
      <c r="C12" s="19" t="s">
        <v>26</v>
      </c>
      <c r="D12" s="17">
        <f t="shared" si="0"/>
        <v>0</v>
      </c>
      <c r="E12" s="3">
        <v>0</v>
      </c>
      <c r="F12" s="3">
        <v>0</v>
      </c>
      <c r="G12" s="20"/>
      <c r="H12" s="3"/>
      <c r="I12" s="3"/>
      <c r="J12" s="3"/>
      <c r="K12" s="34">
        <f t="shared" si="1"/>
        <v>0</v>
      </c>
      <c r="L12" s="36">
        <v>0</v>
      </c>
      <c r="M12" s="36">
        <v>0</v>
      </c>
      <c r="N12" s="37"/>
      <c r="O12" s="36"/>
      <c r="P12" s="3"/>
      <c r="Q12" s="3"/>
      <c r="R12" s="14" t="s">
        <v>27</v>
      </c>
      <c r="S12" s="14" t="s">
        <v>28</v>
      </c>
      <c r="T12" s="14" t="s">
        <v>29</v>
      </c>
    </row>
    <row r="13" spans="1:20" s="6" customFormat="1" ht="27" customHeight="1" x14ac:dyDescent="0.15">
      <c r="A13" s="49"/>
      <c r="B13" s="49"/>
      <c r="C13" s="19" t="s">
        <v>30</v>
      </c>
      <c r="D13" s="17">
        <f t="shared" si="0"/>
        <v>0</v>
      </c>
      <c r="E13" s="3">
        <v>0</v>
      </c>
      <c r="F13" s="3">
        <v>0</v>
      </c>
      <c r="G13" s="20"/>
      <c r="H13" s="3"/>
      <c r="I13" s="3"/>
      <c r="J13" s="3"/>
      <c r="K13" s="34">
        <f t="shared" si="1"/>
        <v>0</v>
      </c>
      <c r="L13" s="36">
        <v>0</v>
      </c>
      <c r="M13" s="36">
        <v>0</v>
      </c>
      <c r="N13" s="37"/>
      <c r="O13" s="36"/>
      <c r="P13" s="3"/>
      <c r="Q13" s="3"/>
      <c r="R13" s="14" t="s">
        <v>27</v>
      </c>
      <c r="S13" s="14" t="s">
        <v>28</v>
      </c>
      <c r="T13" s="14" t="s">
        <v>29</v>
      </c>
    </row>
    <row r="14" spans="1:20" s="6" customFormat="1" ht="27" customHeight="1" x14ac:dyDescent="0.15">
      <c r="A14" s="49"/>
      <c r="B14" s="49"/>
      <c r="C14" s="19" t="s">
        <v>31</v>
      </c>
      <c r="D14" s="17">
        <f t="shared" si="0"/>
        <v>0</v>
      </c>
      <c r="E14" s="3">
        <v>0</v>
      </c>
      <c r="F14" s="3">
        <v>0</v>
      </c>
      <c r="G14" s="20"/>
      <c r="H14" s="3"/>
      <c r="I14" s="3"/>
      <c r="J14" s="3"/>
      <c r="K14" s="34">
        <f t="shared" si="1"/>
        <v>0</v>
      </c>
      <c r="L14" s="36">
        <v>0</v>
      </c>
      <c r="M14" s="36">
        <v>0</v>
      </c>
      <c r="N14" s="37"/>
      <c r="O14" s="36"/>
      <c r="P14" s="3"/>
      <c r="Q14" s="3"/>
      <c r="R14" s="14" t="s">
        <v>32</v>
      </c>
      <c r="S14" s="14" t="s">
        <v>33</v>
      </c>
      <c r="T14" s="14" t="s">
        <v>34</v>
      </c>
    </row>
    <row r="15" spans="1:20" s="6" customFormat="1" ht="27" customHeight="1" x14ac:dyDescent="0.15">
      <c r="A15" s="49"/>
      <c r="B15" s="49"/>
      <c r="C15" s="19" t="s">
        <v>35</v>
      </c>
      <c r="D15" s="17">
        <f t="shared" si="0"/>
        <v>2</v>
      </c>
      <c r="E15" s="3">
        <v>0</v>
      </c>
      <c r="F15" s="3">
        <v>2</v>
      </c>
      <c r="G15" s="20"/>
      <c r="H15" s="3"/>
      <c r="I15" s="3"/>
      <c r="J15" s="3"/>
      <c r="K15" s="34">
        <f t="shared" si="1"/>
        <v>5000</v>
      </c>
      <c r="L15" s="36">
        <v>0</v>
      </c>
      <c r="M15" s="36">
        <v>5000</v>
      </c>
      <c r="N15" s="37"/>
      <c r="O15" s="36"/>
      <c r="P15" s="3"/>
      <c r="Q15" s="3"/>
      <c r="R15" s="14" t="s">
        <v>36</v>
      </c>
      <c r="S15" s="14" t="s">
        <v>37</v>
      </c>
      <c r="T15" s="14" t="s">
        <v>38</v>
      </c>
    </row>
    <row r="16" spans="1:20" s="6" customFormat="1" ht="27" customHeight="1" x14ac:dyDescent="0.15">
      <c r="A16" s="49"/>
      <c r="B16" s="49"/>
      <c r="C16" s="19" t="s">
        <v>39</v>
      </c>
      <c r="D16" s="17">
        <f t="shared" si="0"/>
        <v>0</v>
      </c>
      <c r="E16" s="3">
        <v>0</v>
      </c>
      <c r="F16" s="3">
        <v>0</v>
      </c>
      <c r="G16" s="20"/>
      <c r="H16" s="3"/>
      <c r="I16" s="3"/>
      <c r="J16" s="3"/>
      <c r="K16" s="34">
        <f t="shared" si="1"/>
        <v>0</v>
      </c>
      <c r="L16" s="36">
        <v>0</v>
      </c>
      <c r="M16" s="36">
        <v>0</v>
      </c>
      <c r="N16" s="37"/>
      <c r="O16" s="36"/>
      <c r="P16" s="3"/>
      <c r="Q16" s="3"/>
      <c r="R16" s="14" t="s">
        <v>40</v>
      </c>
      <c r="S16" s="14" t="s">
        <v>41</v>
      </c>
      <c r="T16" s="14" t="s">
        <v>42</v>
      </c>
    </row>
    <row r="17" spans="1:20" s="6" customFormat="1" ht="27" customHeight="1" x14ac:dyDescent="0.15">
      <c r="A17" s="49"/>
      <c r="B17" s="49"/>
      <c r="C17" s="21" t="s">
        <v>43</v>
      </c>
      <c r="D17" s="22">
        <f>SUM(D7:D16)</f>
        <v>11</v>
      </c>
      <c r="E17" s="22">
        <f>SUM(E7:E16)</f>
        <v>9</v>
      </c>
      <c r="F17" s="22">
        <f>SUM(F7:F16)</f>
        <v>2</v>
      </c>
      <c r="G17" s="22"/>
      <c r="H17" s="22"/>
      <c r="I17" s="22"/>
      <c r="J17" s="22"/>
      <c r="K17" s="37">
        <f t="shared" ref="K17" si="2">SUM(K7:K16)</f>
        <v>27980</v>
      </c>
      <c r="L17" s="37">
        <f t="shared" ref="L17" si="3">SUM(L7:L16)</f>
        <v>22980</v>
      </c>
      <c r="M17" s="37">
        <f t="shared" ref="M17" si="4">SUM(M7:M16)</f>
        <v>5000</v>
      </c>
      <c r="N17" s="37"/>
      <c r="O17" s="37"/>
      <c r="P17" s="22"/>
      <c r="Q17" s="22"/>
      <c r="R17" s="14"/>
      <c r="S17" s="14"/>
      <c r="T17" s="21"/>
    </row>
    <row r="18" spans="1:20" s="6" customFormat="1" ht="27" customHeight="1" x14ac:dyDescent="0.15">
      <c r="A18" s="53" t="s">
        <v>44</v>
      </c>
      <c r="B18" s="53" t="s">
        <v>45</v>
      </c>
      <c r="C18" s="23" t="s">
        <v>46</v>
      </c>
      <c r="D18" s="24">
        <f>SUM(E18:J18)</f>
        <v>4</v>
      </c>
      <c r="E18" s="3">
        <v>0</v>
      </c>
      <c r="F18" s="3">
        <v>0</v>
      </c>
      <c r="G18" s="3">
        <v>4</v>
      </c>
      <c r="H18" s="3">
        <v>0</v>
      </c>
      <c r="I18" s="3">
        <v>0</v>
      </c>
      <c r="J18" s="3">
        <v>0</v>
      </c>
      <c r="K18" s="36">
        <f>SUM(L18:Q18)</f>
        <v>20000</v>
      </c>
      <c r="L18" s="36">
        <f>E18*2500</f>
        <v>0</v>
      </c>
      <c r="M18" s="36">
        <f>F18*2500</f>
        <v>0</v>
      </c>
      <c r="N18" s="36">
        <f>G18*5000</f>
        <v>20000</v>
      </c>
      <c r="O18" s="36">
        <f>H18*5000</f>
        <v>0</v>
      </c>
      <c r="P18" s="3">
        <f>I18*10000</f>
        <v>0</v>
      </c>
      <c r="Q18" s="3">
        <f>J18*10000</f>
        <v>0</v>
      </c>
      <c r="R18" s="41" t="s">
        <v>27</v>
      </c>
      <c r="S18" s="41" t="s">
        <v>47</v>
      </c>
      <c r="T18" s="42" t="s">
        <v>48</v>
      </c>
    </row>
    <row r="19" spans="1:20" s="6" customFormat="1" ht="27" customHeight="1" x14ac:dyDescent="0.15">
      <c r="A19" s="53"/>
      <c r="B19" s="53"/>
      <c r="C19" s="23" t="s">
        <v>49</v>
      </c>
      <c r="D19" s="24">
        <f t="shared" ref="D19:D29" si="5">SUM(E19:J19)</f>
        <v>0</v>
      </c>
      <c r="E19" s="3">
        <v>0</v>
      </c>
      <c r="F19" s="3">
        <v>0</v>
      </c>
      <c r="G19" s="3">
        <v>0</v>
      </c>
      <c r="H19" s="3">
        <v>0</v>
      </c>
      <c r="I19" s="3">
        <v>0</v>
      </c>
      <c r="J19" s="3">
        <v>0</v>
      </c>
      <c r="K19" s="36">
        <f t="shared" ref="K19:K29" si="6">SUM(L19:Q19)</f>
        <v>0</v>
      </c>
      <c r="L19" s="36">
        <f t="shared" ref="L19:L29" si="7">E19*2500</f>
        <v>0</v>
      </c>
      <c r="M19" s="36">
        <f t="shared" ref="M19:M29" si="8">F19*2500</f>
        <v>0</v>
      </c>
      <c r="N19" s="36">
        <f t="shared" ref="N19:N29" si="9">G19*5000</f>
        <v>0</v>
      </c>
      <c r="O19" s="36">
        <f t="shared" ref="O19:O29" si="10">H19*5000</f>
        <v>0</v>
      </c>
      <c r="P19" s="3">
        <f t="shared" ref="P19:P29" si="11">I19*10000</f>
        <v>0</v>
      </c>
      <c r="Q19" s="3">
        <f t="shared" ref="Q19:Q29" si="12">J19*10000</f>
        <v>0</v>
      </c>
      <c r="R19" s="41" t="s">
        <v>50</v>
      </c>
      <c r="S19" s="41" t="s">
        <v>51</v>
      </c>
      <c r="T19" s="42" t="s">
        <v>52</v>
      </c>
    </row>
    <row r="20" spans="1:20" s="6" customFormat="1" ht="27" customHeight="1" x14ac:dyDescent="0.15">
      <c r="A20" s="53"/>
      <c r="B20" s="53"/>
      <c r="C20" s="23" t="s">
        <v>53</v>
      </c>
      <c r="D20" s="24">
        <f t="shared" si="5"/>
        <v>0</v>
      </c>
      <c r="E20" s="3">
        <v>0</v>
      </c>
      <c r="F20" s="3">
        <v>0</v>
      </c>
      <c r="G20" s="3">
        <v>0</v>
      </c>
      <c r="H20" s="3">
        <v>0</v>
      </c>
      <c r="I20" s="3">
        <v>0</v>
      </c>
      <c r="J20" s="3">
        <v>0</v>
      </c>
      <c r="K20" s="36">
        <f t="shared" si="6"/>
        <v>0</v>
      </c>
      <c r="L20" s="36">
        <f t="shared" si="7"/>
        <v>0</v>
      </c>
      <c r="M20" s="36">
        <f t="shared" si="8"/>
        <v>0</v>
      </c>
      <c r="N20" s="36">
        <f t="shared" si="9"/>
        <v>0</v>
      </c>
      <c r="O20" s="36">
        <f t="shared" si="10"/>
        <v>0</v>
      </c>
      <c r="P20" s="3">
        <f t="shared" si="11"/>
        <v>0</v>
      </c>
      <c r="Q20" s="3">
        <f t="shared" si="12"/>
        <v>0</v>
      </c>
      <c r="R20" s="41" t="s">
        <v>54</v>
      </c>
      <c r="S20" s="41" t="s">
        <v>55</v>
      </c>
      <c r="T20" s="42" t="s">
        <v>56</v>
      </c>
    </row>
    <row r="21" spans="1:20" s="6" customFormat="1" ht="27" customHeight="1" x14ac:dyDescent="0.15">
      <c r="A21" s="53"/>
      <c r="B21" s="53"/>
      <c r="C21" s="23" t="s">
        <v>57</v>
      </c>
      <c r="D21" s="24">
        <f t="shared" si="5"/>
        <v>0</v>
      </c>
      <c r="E21" s="3">
        <v>0</v>
      </c>
      <c r="F21" s="3">
        <v>0</v>
      </c>
      <c r="G21" s="3">
        <v>0</v>
      </c>
      <c r="H21" s="3">
        <v>0</v>
      </c>
      <c r="I21" s="3">
        <v>0</v>
      </c>
      <c r="J21" s="3">
        <v>0</v>
      </c>
      <c r="K21" s="36">
        <f t="shared" si="6"/>
        <v>0</v>
      </c>
      <c r="L21" s="36">
        <f t="shared" si="7"/>
        <v>0</v>
      </c>
      <c r="M21" s="36">
        <f t="shared" si="8"/>
        <v>0</v>
      </c>
      <c r="N21" s="36">
        <f t="shared" si="9"/>
        <v>0</v>
      </c>
      <c r="O21" s="36">
        <f t="shared" si="10"/>
        <v>0</v>
      </c>
      <c r="P21" s="3">
        <f t="shared" si="11"/>
        <v>0</v>
      </c>
      <c r="Q21" s="3">
        <f t="shared" si="12"/>
        <v>0</v>
      </c>
      <c r="R21" s="41" t="s">
        <v>32</v>
      </c>
      <c r="S21" s="41" t="s">
        <v>58</v>
      </c>
      <c r="T21" s="42" t="s">
        <v>59</v>
      </c>
    </row>
    <row r="22" spans="1:20" s="6" customFormat="1" ht="27" customHeight="1" x14ac:dyDescent="0.15">
      <c r="A22" s="53"/>
      <c r="B22" s="53"/>
      <c r="C22" s="23" t="s">
        <v>60</v>
      </c>
      <c r="D22" s="24">
        <f t="shared" si="5"/>
        <v>0</v>
      </c>
      <c r="E22" s="3">
        <v>0</v>
      </c>
      <c r="F22" s="3">
        <v>0</v>
      </c>
      <c r="G22" s="3">
        <v>0</v>
      </c>
      <c r="H22" s="3">
        <v>0</v>
      </c>
      <c r="I22" s="3">
        <v>0</v>
      </c>
      <c r="J22" s="3">
        <v>0</v>
      </c>
      <c r="K22" s="36">
        <f t="shared" si="6"/>
        <v>0</v>
      </c>
      <c r="L22" s="36">
        <f t="shared" si="7"/>
        <v>0</v>
      </c>
      <c r="M22" s="36">
        <f t="shared" si="8"/>
        <v>0</v>
      </c>
      <c r="N22" s="36">
        <f t="shared" si="9"/>
        <v>0</v>
      </c>
      <c r="O22" s="36">
        <f t="shared" si="10"/>
        <v>0</v>
      </c>
      <c r="P22" s="3">
        <f t="shared" si="11"/>
        <v>0</v>
      </c>
      <c r="Q22" s="3">
        <f t="shared" si="12"/>
        <v>0</v>
      </c>
      <c r="R22" s="41" t="s">
        <v>36</v>
      </c>
      <c r="S22" s="41" t="s">
        <v>61</v>
      </c>
      <c r="T22" s="42" t="s">
        <v>62</v>
      </c>
    </row>
    <row r="23" spans="1:20" s="6" customFormat="1" ht="27" customHeight="1" x14ac:dyDescent="0.15">
      <c r="A23" s="53"/>
      <c r="B23" s="53"/>
      <c r="C23" s="23" t="s">
        <v>63</v>
      </c>
      <c r="D23" s="24">
        <f t="shared" si="5"/>
        <v>0</v>
      </c>
      <c r="E23" s="3">
        <v>0</v>
      </c>
      <c r="F23" s="3">
        <v>0</v>
      </c>
      <c r="G23" s="3">
        <v>0</v>
      </c>
      <c r="H23" s="3">
        <v>0</v>
      </c>
      <c r="I23" s="3">
        <v>0</v>
      </c>
      <c r="J23" s="3">
        <v>0</v>
      </c>
      <c r="K23" s="36">
        <f t="shared" si="6"/>
        <v>0</v>
      </c>
      <c r="L23" s="36">
        <f t="shared" si="7"/>
        <v>0</v>
      </c>
      <c r="M23" s="36">
        <f t="shared" si="8"/>
        <v>0</v>
      </c>
      <c r="N23" s="36">
        <f t="shared" si="9"/>
        <v>0</v>
      </c>
      <c r="O23" s="36">
        <f t="shared" si="10"/>
        <v>0</v>
      </c>
      <c r="P23" s="3">
        <f t="shared" si="11"/>
        <v>0</v>
      </c>
      <c r="Q23" s="3">
        <f t="shared" si="12"/>
        <v>0</v>
      </c>
      <c r="R23" s="41" t="s">
        <v>64</v>
      </c>
      <c r="S23" s="43" t="s">
        <v>65</v>
      </c>
      <c r="T23" s="42" t="s">
        <v>66</v>
      </c>
    </row>
    <row r="24" spans="1:20" s="6" customFormat="1" ht="27" customHeight="1" x14ac:dyDescent="0.15">
      <c r="A24" s="53"/>
      <c r="B24" s="53"/>
      <c r="C24" s="23" t="s">
        <v>67</v>
      </c>
      <c r="D24" s="24">
        <f t="shared" si="5"/>
        <v>3</v>
      </c>
      <c r="E24" s="3">
        <v>0</v>
      </c>
      <c r="F24" s="3">
        <v>0</v>
      </c>
      <c r="G24" s="3">
        <v>3</v>
      </c>
      <c r="H24" s="3">
        <v>0</v>
      </c>
      <c r="I24" s="3">
        <v>0</v>
      </c>
      <c r="J24" s="3">
        <v>0</v>
      </c>
      <c r="K24" s="36">
        <f t="shared" si="6"/>
        <v>15000</v>
      </c>
      <c r="L24" s="36">
        <f t="shared" si="7"/>
        <v>0</v>
      </c>
      <c r="M24" s="36">
        <f t="shared" si="8"/>
        <v>0</v>
      </c>
      <c r="N24" s="36">
        <f t="shared" si="9"/>
        <v>15000</v>
      </c>
      <c r="O24" s="36">
        <f t="shared" si="10"/>
        <v>0</v>
      </c>
      <c r="P24" s="3">
        <f t="shared" si="11"/>
        <v>0</v>
      </c>
      <c r="Q24" s="3">
        <f t="shared" si="12"/>
        <v>0</v>
      </c>
      <c r="R24" s="41" t="s">
        <v>68</v>
      </c>
      <c r="S24" s="41" t="s">
        <v>69</v>
      </c>
      <c r="T24" s="42" t="s">
        <v>70</v>
      </c>
    </row>
    <row r="25" spans="1:20" s="6" customFormat="1" ht="27" customHeight="1" x14ac:dyDescent="0.15">
      <c r="A25" s="53"/>
      <c r="B25" s="53"/>
      <c r="C25" s="23" t="s">
        <v>71</v>
      </c>
      <c r="D25" s="24">
        <f t="shared" si="5"/>
        <v>4</v>
      </c>
      <c r="E25" s="3">
        <v>0</v>
      </c>
      <c r="F25" s="3">
        <v>0</v>
      </c>
      <c r="G25" s="3">
        <v>4</v>
      </c>
      <c r="H25" s="3">
        <v>0</v>
      </c>
      <c r="I25" s="3">
        <v>0</v>
      </c>
      <c r="J25" s="3">
        <v>0</v>
      </c>
      <c r="K25" s="36">
        <f t="shared" si="6"/>
        <v>20000</v>
      </c>
      <c r="L25" s="36">
        <f t="shared" si="7"/>
        <v>0</v>
      </c>
      <c r="M25" s="36">
        <f t="shared" si="8"/>
        <v>0</v>
      </c>
      <c r="N25" s="36">
        <f t="shared" si="9"/>
        <v>20000</v>
      </c>
      <c r="O25" s="36">
        <f t="shared" si="10"/>
        <v>0</v>
      </c>
      <c r="P25" s="3">
        <f t="shared" si="11"/>
        <v>0</v>
      </c>
      <c r="Q25" s="3">
        <f t="shared" si="12"/>
        <v>0</v>
      </c>
      <c r="R25" s="41" t="s">
        <v>40</v>
      </c>
      <c r="S25" s="41" t="s">
        <v>72</v>
      </c>
      <c r="T25" s="42" t="s">
        <v>73</v>
      </c>
    </row>
    <row r="26" spans="1:20" s="6" customFormat="1" ht="27" customHeight="1" x14ac:dyDescent="0.15">
      <c r="A26" s="53"/>
      <c r="B26" s="53"/>
      <c r="C26" s="23" t="s">
        <v>74</v>
      </c>
      <c r="D26" s="24">
        <f t="shared" si="5"/>
        <v>7</v>
      </c>
      <c r="E26" s="3">
        <v>0</v>
      </c>
      <c r="F26" s="3">
        <v>0</v>
      </c>
      <c r="G26" s="3">
        <v>6</v>
      </c>
      <c r="H26" s="3">
        <v>0</v>
      </c>
      <c r="I26" s="3">
        <v>1</v>
      </c>
      <c r="J26" s="3">
        <v>0</v>
      </c>
      <c r="K26" s="36">
        <f t="shared" si="6"/>
        <v>40000</v>
      </c>
      <c r="L26" s="36">
        <f t="shared" si="7"/>
        <v>0</v>
      </c>
      <c r="M26" s="36">
        <f t="shared" si="8"/>
        <v>0</v>
      </c>
      <c r="N26" s="36">
        <f t="shared" si="9"/>
        <v>30000</v>
      </c>
      <c r="O26" s="36">
        <f t="shared" si="10"/>
        <v>0</v>
      </c>
      <c r="P26" s="3">
        <f t="shared" si="11"/>
        <v>10000</v>
      </c>
      <c r="Q26" s="3">
        <f t="shared" si="12"/>
        <v>0</v>
      </c>
      <c r="R26" s="41" t="s">
        <v>75</v>
      </c>
      <c r="S26" s="41" t="s">
        <v>76</v>
      </c>
      <c r="T26" s="42" t="s">
        <v>77</v>
      </c>
    </row>
    <row r="27" spans="1:20" s="6" customFormat="1" ht="27" customHeight="1" x14ac:dyDescent="0.15">
      <c r="A27" s="53"/>
      <c r="B27" s="53"/>
      <c r="C27" s="23" t="s">
        <v>78</v>
      </c>
      <c r="D27" s="24">
        <f t="shared" si="5"/>
        <v>0</v>
      </c>
      <c r="E27" s="3">
        <v>0</v>
      </c>
      <c r="F27" s="3">
        <v>0</v>
      </c>
      <c r="G27" s="3">
        <v>0</v>
      </c>
      <c r="H27" s="3">
        <v>0</v>
      </c>
      <c r="I27" s="3">
        <v>0</v>
      </c>
      <c r="J27" s="3">
        <v>0</v>
      </c>
      <c r="K27" s="36">
        <f t="shared" si="6"/>
        <v>0</v>
      </c>
      <c r="L27" s="36">
        <f t="shared" si="7"/>
        <v>0</v>
      </c>
      <c r="M27" s="36">
        <f t="shared" si="8"/>
        <v>0</v>
      </c>
      <c r="N27" s="36">
        <f t="shared" si="9"/>
        <v>0</v>
      </c>
      <c r="O27" s="36">
        <f t="shared" si="10"/>
        <v>0</v>
      </c>
      <c r="P27" s="3">
        <f t="shared" si="11"/>
        <v>0</v>
      </c>
      <c r="Q27" s="3">
        <f t="shared" si="12"/>
        <v>0</v>
      </c>
      <c r="R27" s="41" t="s">
        <v>79</v>
      </c>
      <c r="S27" s="41" t="s">
        <v>80</v>
      </c>
      <c r="T27" s="42" t="s">
        <v>81</v>
      </c>
    </row>
    <row r="28" spans="1:20" s="6" customFormat="1" ht="27" customHeight="1" x14ac:dyDescent="0.15">
      <c r="A28" s="53"/>
      <c r="B28" s="53"/>
      <c r="C28" s="23" t="s">
        <v>82</v>
      </c>
      <c r="D28" s="24">
        <f t="shared" si="5"/>
        <v>0</v>
      </c>
      <c r="E28" s="3">
        <v>0</v>
      </c>
      <c r="F28" s="3">
        <v>0</v>
      </c>
      <c r="G28" s="3">
        <v>0</v>
      </c>
      <c r="H28" s="3">
        <v>0</v>
      </c>
      <c r="I28" s="3">
        <v>0</v>
      </c>
      <c r="J28" s="3">
        <v>0</v>
      </c>
      <c r="K28" s="36">
        <f t="shared" si="6"/>
        <v>0</v>
      </c>
      <c r="L28" s="36">
        <f t="shared" si="7"/>
        <v>0</v>
      </c>
      <c r="M28" s="36">
        <f t="shared" si="8"/>
        <v>0</v>
      </c>
      <c r="N28" s="36">
        <f t="shared" si="9"/>
        <v>0</v>
      </c>
      <c r="O28" s="36">
        <f t="shared" si="10"/>
        <v>0</v>
      </c>
      <c r="P28" s="3">
        <f t="shared" si="11"/>
        <v>0</v>
      </c>
      <c r="Q28" s="3">
        <f t="shared" si="12"/>
        <v>0</v>
      </c>
      <c r="R28" s="41" t="s">
        <v>83</v>
      </c>
      <c r="S28" s="41" t="s">
        <v>84</v>
      </c>
      <c r="T28" s="42" t="s">
        <v>85</v>
      </c>
    </row>
    <row r="29" spans="1:20" s="6" customFormat="1" ht="27" customHeight="1" x14ac:dyDescent="0.15">
      <c r="A29" s="53"/>
      <c r="B29" s="53"/>
      <c r="C29" s="23" t="s">
        <v>86</v>
      </c>
      <c r="D29" s="24">
        <f t="shared" si="5"/>
        <v>0</v>
      </c>
      <c r="E29" s="3">
        <v>0</v>
      </c>
      <c r="F29" s="3">
        <v>0</v>
      </c>
      <c r="G29" s="3">
        <v>0</v>
      </c>
      <c r="H29" s="3">
        <v>0</v>
      </c>
      <c r="I29" s="3">
        <v>0</v>
      </c>
      <c r="J29" s="3">
        <v>0</v>
      </c>
      <c r="K29" s="36">
        <f t="shared" si="6"/>
        <v>0</v>
      </c>
      <c r="L29" s="36">
        <f t="shared" si="7"/>
        <v>0</v>
      </c>
      <c r="M29" s="36">
        <f t="shared" si="8"/>
        <v>0</v>
      </c>
      <c r="N29" s="36">
        <f t="shared" si="9"/>
        <v>0</v>
      </c>
      <c r="O29" s="36">
        <f t="shared" si="10"/>
        <v>0</v>
      </c>
      <c r="P29" s="3">
        <f t="shared" si="11"/>
        <v>0</v>
      </c>
      <c r="Q29" s="3">
        <f t="shared" si="12"/>
        <v>0</v>
      </c>
      <c r="R29" s="41" t="s">
        <v>87</v>
      </c>
      <c r="S29" s="41" t="s">
        <v>88</v>
      </c>
      <c r="T29" s="45" t="s">
        <v>89</v>
      </c>
    </row>
    <row r="30" spans="1:20" s="6" customFormat="1" ht="27" customHeight="1" x14ac:dyDescent="0.15">
      <c r="A30" s="53"/>
      <c r="B30" s="53"/>
      <c r="C30" s="25" t="s">
        <v>43</v>
      </c>
      <c r="D30" s="26">
        <f>E30+G30+I30</f>
        <v>18</v>
      </c>
      <c r="E30" s="27">
        <f t="shared" ref="E30:I30" si="13">SUM(E18:E29)</f>
        <v>0</v>
      </c>
      <c r="F30" s="27">
        <f t="shared" si="13"/>
        <v>0</v>
      </c>
      <c r="G30" s="27">
        <f t="shared" si="13"/>
        <v>17</v>
      </c>
      <c r="H30" s="27">
        <f t="shared" si="13"/>
        <v>0</v>
      </c>
      <c r="I30" s="27">
        <f t="shared" si="13"/>
        <v>1</v>
      </c>
      <c r="J30" s="27">
        <f>SUM(J18:J29)</f>
        <v>0</v>
      </c>
      <c r="K30" s="37">
        <f>SUM(L30:Q30)</f>
        <v>95000</v>
      </c>
      <c r="L30" s="37">
        <f t="shared" ref="L30:P30" si="14">SUM(L18:L29)</f>
        <v>0</v>
      </c>
      <c r="M30" s="37">
        <f t="shared" si="14"/>
        <v>0</v>
      </c>
      <c r="N30" s="37">
        <f t="shared" si="14"/>
        <v>85000</v>
      </c>
      <c r="O30" s="37">
        <f t="shared" si="14"/>
        <v>0</v>
      </c>
      <c r="P30" s="37">
        <f t="shared" si="14"/>
        <v>10000</v>
      </c>
      <c r="Q30" s="27"/>
      <c r="R30" s="41"/>
      <c r="S30" s="41"/>
      <c r="T30" s="21"/>
    </row>
    <row r="31" spans="1:20" s="6" customFormat="1" ht="27" customHeight="1" x14ac:dyDescent="0.15">
      <c r="A31" s="53"/>
      <c r="B31" s="53" t="s">
        <v>90</v>
      </c>
      <c r="C31" s="23" t="s">
        <v>46</v>
      </c>
      <c r="D31" s="24">
        <f>SUM(E31:J31)</f>
        <v>3</v>
      </c>
      <c r="E31" s="28">
        <v>0</v>
      </c>
      <c r="F31" s="29">
        <v>0</v>
      </c>
      <c r="G31" s="30">
        <v>0</v>
      </c>
      <c r="H31" s="3">
        <v>3</v>
      </c>
      <c r="I31" s="3">
        <v>0</v>
      </c>
      <c r="J31" s="3">
        <v>0</v>
      </c>
      <c r="K31" s="36">
        <f>SUM(L31:Q31)</f>
        <v>15000</v>
      </c>
      <c r="L31" s="36">
        <f>E31*2500</f>
        <v>0</v>
      </c>
      <c r="M31" s="36">
        <f>F31*2500</f>
        <v>0</v>
      </c>
      <c r="N31" s="36">
        <f>G31*5000</f>
        <v>0</v>
      </c>
      <c r="O31" s="36">
        <f>H31*5000</f>
        <v>15000</v>
      </c>
      <c r="P31" s="3">
        <f>I31*10000</f>
        <v>0</v>
      </c>
      <c r="Q31" s="3">
        <f>J31*10000</f>
        <v>0</v>
      </c>
      <c r="R31" s="41" t="s">
        <v>27</v>
      </c>
      <c r="S31" s="41" t="s">
        <v>91</v>
      </c>
      <c r="T31" s="45" t="s">
        <v>92</v>
      </c>
    </row>
    <row r="32" spans="1:20" s="6" customFormat="1" ht="27" customHeight="1" x14ac:dyDescent="0.15">
      <c r="A32" s="53"/>
      <c r="B32" s="53"/>
      <c r="C32" s="23" t="s">
        <v>49</v>
      </c>
      <c r="D32" s="24">
        <f t="shared" ref="D32:D41" si="15">SUM(E32:J32)</f>
        <v>0</v>
      </c>
      <c r="E32" s="28">
        <v>0</v>
      </c>
      <c r="F32" s="28">
        <v>0</v>
      </c>
      <c r="G32" s="28">
        <v>0</v>
      </c>
      <c r="H32" s="28">
        <v>0</v>
      </c>
      <c r="I32" s="28">
        <v>0</v>
      </c>
      <c r="J32" s="28">
        <v>0</v>
      </c>
      <c r="K32" s="36">
        <f t="shared" ref="K32:K43" si="16">SUM(L32:Q32)</f>
        <v>0</v>
      </c>
      <c r="L32" s="36">
        <f t="shared" ref="L32:L42" si="17">E32*2500</f>
        <v>0</v>
      </c>
      <c r="M32" s="36">
        <f t="shared" ref="M32:M43" si="18">F32*2500</f>
        <v>0</v>
      </c>
      <c r="N32" s="36">
        <f t="shared" ref="N32:N43" si="19">G32*5000</f>
        <v>0</v>
      </c>
      <c r="O32" s="36">
        <f t="shared" ref="O32:O42" si="20">H32*5000</f>
        <v>0</v>
      </c>
      <c r="P32" s="3">
        <f t="shared" ref="P32:P43" si="21">I32*10000</f>
        <v>0</v>
      </c>
      <c r="Q32" s="3">
        <f t="shared" ref="Q32:Q43" si="22">J32*10000</f>
        <v>0</v>
      </c>
      <c r="R32" s="41" t="s">
        <v>50</v>
      </c>
      <c r="S32" s="41" t="s">
        <v>93</v>
      </c>
      <c r="T32" s="45" t="s">
        <v>94</v>
      </c>
    </row>
    <row r="33" spans="1:20" s="6" customFormat="1" ht="27" customHeight="1" x14ac:dyDescent="0.15">
      <c r="A33" s="53"/>
      <c r="B33" s="53"/>
      <c r="C33" s="23" t="s">
        <v>53</v>
      </c>
      <c r="D33" s="24">
        <f t="shared" si="15"/>
        <v>1</v>
      </c>
      <c r="E33" s="28">
        <v>0</v>
      </c>
      <c r="F33" s="29">
        <v>0</v>
      </c>
      <c r="G33" s="3">
        <v>0</v>
      </c>
      <c r="H33" s="3">
        <v>1</v>
      </c>
      <c r="I33" s="3">
        <v>0</v>
      </c>
      <c r="J33" s="3">
        <v>0</v>
      </c>
      <c r="K33" s="36">
        <f t="shared" si="16"/>
        <v>5000</v>
      </c>
      <c r="L33" s="36">
        <f t="shared" si="17"/>
        <v>0</v>
      </c>
      <c r="M33" s="36">
        <f t="shared" si="18"/>
        <v>0</v>
      </c>
      <c r="N33" s="36">
        <f t="shared" si="19"/>
        <v>0</v>
      </c>
      <c r="O33" s="36">
        <f t="shared" si="20"/>
        <v>5000</v>
      </c>
      <c r="P33" s="3">
        <f t="shared" si="21"/>
        <v>0</v>
      </c>
      <c r="Q33" s="3">
        <f t="shared" si="22"/>
        <v>0</v>
      </c>
      <c r="R33" s="41" t="s">
        <v>54</v>
      </c>
      <c r="S33" s="41" t="s">
        <v>95</v>
      </c>
      <c r="T33" s="45" t="s">
        <v>96</v>
      </c>
    </row>
    <row r="34" spans="1:20" s="6" customFormat="1" ht="27" customHeight="1" x14ac:dyDescent="0.15">
      <c r="A34" s="53"/>
      <c r="B34" s="53"/>
      <c r="C34" s="23" t="s">
        <v>57</v>
      </c>
      <c r="D34" s="24">
        <f t="shared" si="15"/>
        <v>0</v>
      </c>
      <c r="E34" s="28">
        <v>0</v>
      </c>
      <c r="F34" s="28">
        <v>0</v>
      </c>
      <c r="G34" s="28">
        <v>0</v>
      </c>
      <c r="H34" s="28">
        <v>0</v>
      </c>
      <c r="I34" s="28">
        <v>0</v>
      </c>
      <c r="J34" s="28">
        <v>0</v>
      </c>
      <c r="K34" s="36">
        <f t="shared" si="16"/>
        <v>0</v>
      </c>
      <c r="L34" s="36">
        <f t="shared" si="17"/>
        <v>0</v>
      </c>
      <c r="M34" s="36">
        <f t="shared" si="18"/>
        <v>0</v>
      </c>
      <c r="N34" s="36">
        <f t="shared" si="19"/>
        <v>0</v>
      </c>
      <c r="O34" s="36">
        <f t="shared" si="20"/>
        <v>0</v>
      </c>
      <c r="P34" s="3">
        <f t="shared" si="21"/>
        <v>0</v>
      </c>
      <c r="Q34" s="3">
        <f t="shared" si="22"/>
        <v>0</v>
      </c>
      <c r="R34" s="41" t="s">
        <v>97</v>
      </c>
      <c r="S34" s="41" t="s">
        <v>33</v>
      </c>
      <c r="T34" s="45" t="s">
        <v>98</v>
      </c>
    </row>
    <row r="35" spans="1:20" s="6" customFormat="1" ht="27" customHeight="1" x14ac:dyDescent="0.15">
      <c r="A35" s="53"/>
      <c r="B35" s="53"/>
      <c r="C35" s="23" t="s">
        <v>60</v>
      </c>
      <c r="D35" s="24">
        <f t="shared" si="15"/>
        <v>5</v>
      </c>
      <c r="E35" s="28">
        <v>0</v>
      </c>
      <c r="F35" s="29">
        <v>0</v>
      </c>
      <c r="G35" s="3">
        <v>0</v>
      </c>
      <c r="H35" s="3">
        <v>5</v>
      </c>
      <c r="I35" s="3">
        <v>0</v>
      </c>
      <c r="J35" s="3">
        <v>0</v>
      </c>
      <c r="K35" s="36">
        <f t="shared" si="16"/>
        <v>25000</v>
      </c>
      <c r="L35" s="36">
        <f t="shared" si="17"/>
        <v>0</v>
      </c>
      <c r="M35" s="36">
        <f t="shared" si="18"/>
        <v>0</v>
      </c>
      <c r="N35" s="36">
        <f t="shared" si="19"/>
        <v>0</v>
      </c>
      <c r="O35" s="36">
        <f t="shared" si="20"/>
        <v>25000</v>
      </c>
      <c r="P35" s="3">
        <f t="shared" si="21"/>
        <v>0</v>
      </c>
      <c r="Q35" s="3">
        <f t="shared" si="22"/>
        <v>0</v>
      </c>
      <c r="R35" s="41" t="s">
        <v>36</v>
      </c>
      <c r="S35" s="41" t="s">
        <v>37</v>
      </c>
      <c r="T35" s="45" t="s">
        <v>99</v>
      </c>
    </row>
    <row r="36" spans="1:20" s="6" customFormat="1" ht="27" customHeight="1" x14ac:dyDescent="0.15">
      <c r="A36" s="53"/>
      <c r="B36" s="53"/>
      <c r="C36" s="23" t="s">
        <v>63</v>
      </c>
      <c r="D36" s="24">
        <f t="shared" si="15"/>
        <v>2</v>
      </c>
      <c r="E36" s="28">
        <v>0</v>
      </c>
      <c r="F36" s="29">
        <v>1</v>
      </c>
      <c r="G36" s="3">
        <v>0</v>
      </c>
      <c r="H36" s="3">
        <v>1</v>
      </c>
      <c r="I36" s="3">
        <v>0</v>
      </c>
      <c r="J36" s="3">
        <v>0</v>
      </c>
      <c r="K36" s="36">
        <f t="shared" si="16"/>
        <v>7500</v>
      </c>
      <c r="L36" s="36">
        <f t="shared" si="17"/>
        <v>0</v>
      </c>
      <c r="M36" s="36">
        <f t="shared" si="18"/>
        <v>2500</v>
      </c>
      <c r="N36" s="36">
        <f t="shared" si="19"/>
        <v>0</v>
      </c>
      <c r="O36" s="36">
        <f t="shared" si="20"/>
        <v>5000</v>
      </c>
      <c r="P36" s="3">
        <f t="shared" si="21"/>
        <v>0</v>
      </c>
      <c r="Q36" s="3">
        <f t="shared" si="22"/>
        <v>0</v>
      </c>
      <c r="R36" s="41" t="s">
        <v>100</v>
      </c>
      <c r="S36" s="41" t="s">
        <v>101</v>
      </c>
      <c r="T36" s="45" t="s">
        <v>102</v>
      </c>
    </row>
    <row r="37" spans="1:20" s="6" customFormat="1" ht="27" customHeight="1" x14ac:dyDescent="0.15">
      <c r="A37" s="53"/>
      <c r="B37" s="53"/>
      <c r="C37" s="23" t="s">
        <v>67</v>
      </c>
      <c r="D37" s="24">
        <f t="shared" si="15"/>
        <v>3</v>
      </c>
      <c r="E37" s="28">
        <v>0</v>
      </c>
      <c r="F37" s="29">
        <v>0</v>
      </c>
      <c r="G37" s="3">
        <v>0</v>
      </c>
      <c r="H37" s="3">
        <v>3</v>
      </c>
      <c r="I37" s="3">
        <v>0</v>
      </c>
      <c r="J37" s="3">
        <v>0</v>
      </c>
      <c r="K37" s="36">
        <f t="shared" si="16"/>
        <v>15000</v>
      </c>
      <c r="L37" s="36">
        <f t="shared" si="17"/>
        <v>0</v>
      </c>
      <c r="M37" s="36">
        <f t="shared" si="18"/>
        <v>0</v>
      </c>
      <c r="N37" s="36">
        <f t="shared" si="19"/>
        <v>0</v>
      </c>
      <c r="O37" s="36">
        <f t="shared" si="20"/>
        <v>15000</v>
      </c>
      <c r="P37" s="3">
        <f t="shared" si="21"/>
        <v>0</v>
      </c>
      <c r="Q37" s="3">
        <f t="shared" si="22"/>
        <v>0</v>
      </c>
      <c r="R37" s="41" t="s">
        <v>68</v>
      </c>
      <c r="S37" s="41" t="s">
        <v>103</v>
      </c>
      <c r="T37" s="45" t="s">
        <v>104</v>
      </c>
    </row>
    <row r="38" spans="1:20" s="6" customFormat="1" ht="27" customHeight="1" x14ac:dyDescent="0.15">
      <c r="A38" s="53"/>
      <c r="B38" s="53"/>
      <c r="C38" s="23" t="s">
        <v>71</v>
      </c>
      <c r="D38" s="24">
        <f t="shared" si="15"/>
        <v>0</v>
      </c>
      <c r="E38" s="28">
        <v>0</v>
      </c>
      <c r="F38" s="29">
        <v>0</v>
      </c>
      <c r="G38" s="3">
        <v>0</v>
      </c>
      <c r="H38" s="3">
        <v>0</v>
      </c>
      <c r="I38" s="3">
        <v>0</v>
      </c>
      <c r="J38" s="3">
        <v>0</v>
      </c>
      <c r="K38" s="36">
        <f t="shared" si="16"/>
        <v>0</v>
      </c>
      <c r="L38" s="36">
        <f t="shared" si="17"/>
        <v>0</v>
      </c>
      <c r="M38" s="36">
        <f t="shared" si="18"/>
        <v>0</v>
      </c>
      <c r="N38" s="36">
        <f t="shared" si="19"/>
        <v>0</v>
      </c>
      <c r="O38" s="36">
        <f t="shared" si="20"/>
        <v>0</v>
      </c>
      <c r="P38" s="3">
        <f t="shared" si="21"/>
        <v>0</v>
      </c>
      <c r="Q38" s="3">
        <f t="shared" si="22"/>
        <v>0</v>
      </c>
      <c r="R38" s="41" t="s">
        <v>105</v>
      </c>
      <c r="S38" s="41" t="s">
        <v>106</v>
      </c>
      <c r="T38" s="45" t="s">
        <v>107</v>
      </c>
    </row>
    <row r="39" spans="1:20" s="6" customFormat="1" ht="27" customHeight="1" x14ac:dyDescent="0.15">
      <c r="A39" s="53"/>
      <c r="B39" s="53"/>
      <c r="C39" s="23" t="s">
        <v>74</v>
      </c>
      <c r="D39" s="24">
        <f t="shared" si="15"/>
        <v>2</v>
      </c>
      <c r="E39" s="28">
        <v>0</v>
      </c>
      <c r="F39" s="28">
        <v>0</v>
      </c>
      <c r="G39" s="28">
        <v>0</v>
      </c>
      <c r="H39" s="28">
        <v>2</v>
      </c>
      <c r="I39" s="28">
        <v>0</v>
      </c>
      <c r="J39" s="28">
        <v>0</v>
      </c>
      <c r="K39" s="36">
        <f t="shared" si="16"/>
        <v>10000</v>
      </c>
      <c r="L39" s="36">
        <f t="shared" si="17"/>
        <v>0</v>
      </c>
      <c r="M39" s="36">
        <f t="shared" si="18"/>
        <v>0</v>
      </c>
      <c r="N39" s="36">
        <f t="shared" si="19"/>
        <v>0</v>
      </c>
      <c r="O39" s="36">
        <f t="shared" si="20"/>
        <v>10000</v>
      </c>
      <c r="P39" s="3">
        <f t="shared" si="21"/>
        <v>0</v>
      </c>
      <c r="Q39" s="3">
        <f t="shared" si="22"/>
        <v>0</v>
      </c>
      <c r="R39" s="41" t="s">
        <v>108</v>
      </c>
      <c r="S39" s="41" t="s">
        <v>109</v>
      </c>
      <c r="T39" s="45" t="s">
        <v>110</v>
      </c>
    </row>
    <row r="40" spans="1:20" s="6" customFormat="1" ht="27" customHeight="1" x14ac:dyDescent="0.15">
      <c r="A40" s="53"/>
      <c r="B40" s="53"/>
      <c r="C40" s="23" t="s">
        <v>78</v>
      </c>
      <c r="D40" s="24">
        <f t="shared" si="15"/>
        <v>0</v>
      </c>
      <c r="E40" s="28">
        <v>0</v>
      </c>
      <c r="F40" s="29">
        <v>0</v>
      </c>
      <c r="G40" s="3">
        <v>0</v>
      </c>
      <c r="H40" s="3">
        <v>0</v>
      </c>
      <c r="I40" s="3">
        <v>0</v>
      </c>
      <c r="J40" s="3">
        <v>0</v>
      </c>
      <c r="K40" s="36">
        <f t="shared" si="16"/>
        <v>0</v>
      </c>
      <c r="L40" s="36">
        <f t="shared" si="17"/>
        <v>0</v>
      </c>
      <c r="M40" s="36">
        <f t="shared" si="18"/>
        <v>0</v>
      </c>
      <c r="N40" s="36">
        <f t="shared" si="19"/>
        <v>0</v>
      </c>
      <c r="O40" s="36">
        <f t="shared" si="20"/>
        <v>0</v>
      </c>
      <c r="P40" s="3">
        <f t="shared" si="21"/>
        <v>0</v>
      </c>
      <c r="Q40" s="3">
        <f t="shared" si="22"/>
        <v>0</v>
      </c>
      <c r="R40" s="41" t="s">
        <v>111</v>
      </c>
      <c r="S40" s="41" t="s">
        <v>112</v>
      </c>
      <c r="T40" s="45" t="s">
        <v>113</v>
      </c>
    </row>
    <row r="41" spans="1:20" s="6" customFormat="1" ht="27" customHeight="1" x14ac:dyDescent="0.15">
      <c r="A41" s="53"/>
      <c r="B41" s="53"/>
      <c r="C41" s="23" t="s">
        <v>82</v>
      </c>
      <c r="D41" s="24">
        <f t="shared" si="15"/>
        <v>2</v>
      </c>
      <c r="E41" s="28">
        <v>0</v>
      </c>
      <c r="F41" s="29">
        <v>0</v>
      </c>
      <c r="G41" s="3">
        <v>0</v>
      </c>
      <c r="H41" s="3">
        <v>2</v>
      </c>
      <c r="I41" s="3">
        <v>0</v>
      </c>
      <c r="J41" s="3">
        <v>0</v>
      </c>
      <c r="K41" s="36">
        <f t="shared" si="16"/>
        <v>10000</v>
      </c>
      <c r="L41" s="36">
        <f t="shared" si="17"/>
        <v>0</v>
      </c>
      <c r="M41" s="36">
        <f t="shared" si="18"/>
        <v>0</v>
      </c>
      <c r="N41" s="36">
        <f t="shared" si="19"/>
        <v>0</v>
      </c>
      <c r="O41" s="36">
        <f t="shared" si="20"/>
        <v>10000</v>
      </c>
      <c r="P41" s="3">
        <f t="shared" si="21"/>
        <v>0</v>
      </c>
      <c r="Q41" s="3">
        <f t="shared" si="22"/>
        <v>0</v>
      </c>
      <c r="R41" s="41" t="s">
        <v>114</v>
      </c>
      <c r="S41" s="41" t="s">
        <v>115</v>
      </c>
      <c r="T41" s="45" t="s">
        <v>116</v>
      </c>
    </row>
    <row r="42" spans="1:20" s="6" customFormat="1" ht="27" customHeight="1" x14ac:dyDescent="0.15">
      <c r="A42" s="53"/>
      <c r="B42" s="53"/>
      <c r="C42" s="23" t="s">
        <v>86</v>
      </c>
      <c r="D42" s="24">
        <f>SUM(E42:J42)</f>
        <v>0</v>
      </c>
      <c r="E42" s="28">
        <v>0</v>
      </c>
      <c r="F42" s="29">
        <v>0</v>
      </c>
      <c r="G42" s="3">
        <v>0</v>
      </c>
      <c r="H42" s="3">
        <v>0</v>
      </c>
      <c r="I42" s="3">
        <v>0</v>
      </c>
      <c r="J42" s="3">
        <v>0</v>
      </c>
      <c r="K42" s="36">
        <f t="shared" si="16"/>
        <v>0</v>
      </c>
      <c r="L42" s="36">
        <f t="shared" si="17"/>
        <v>0</v>
      </c>
      <c r="M42" s="36">
        <f t="shared" si="18"/>
        <v>0</v>
      </c>
      <c r="N42" s="36">
        <f t="shared" si="19"/>
        <v>0</v>
      </c>
      <c r="O42" s="36">
        <f t="shared" si="20"/>
        <v>0</v>
      </c>
      <c r="P42" s="3">
        <f t="shared" si="21"/>
        <v>0</v>
      </c>
      <c r="Q42" s="3">
        <f t="shared" si="22"/>
        <v>0</v>
      </c>
      <c r="R42" s="41" t="s">
        <v>87</v>
      </c>
      <c r="S42" s="41" t="s">
        <v>88</v>
      </c>
      <c r="T42" s="45" t="s">
        <v>117</v>
      </c>
    </row>
    <row r="43" spans="1:20" s="6" customFormat="1" ht="27" customHeight="1" x14ac:dyDescent="0.15">
      <c r="A43" s="53"/>
      <c r="B43" s="53"/>
      <c r="C43" s="21" t="s">
        <v>43</v>
      </c>
      <c r="D43" s="26">
        <f>SUM(E43:J43)</f>
        <v>18</v>
      </c>
      <c r="E43" s="27">
        <f t="shared" ref="E43:J43" si="23">SUM(E31:E42)</f>
        <v>0</v>
      </c>
      <c r="F43" s="27">
        <f t="shared" si="23"/>
        <v>1</v>
      </c>
      <c r="G43" s="27">
        <f t="shared" si="23"/>
        <v>0</v>
      </c>
      <c r="H43" s="27">
        <f t="shared" si="23"/>
        <v>17</v>
      </c>
      <c r="I43" s="27">
        <f t="shared" si="23"/>
        <v>0</v>
      </c>
      <c r="J43" s="27">
        <f t="shared" si="23"/>
        <v>0</v>
      </c>
      <c r="K43" s="37">
        <f t="shared" si="16"/>
        <v>87500</v>
      </c>
      <c r="L43" s="37">
        <v>0</v>
      </c>
      <c r="M43" s="37">
        <f t="shared" si="18"/>
        <v>2500</v>
      </c>
      <c r="N43" s="37">
        <f t="shared" si="19"/>
        <v>0</v>
      </c>
      <c r="O43" s="37">
        <f>H43*5000</f>
        <v>85000</v>
      </c>
      <c r="P43" s="20">
        <f t="shared" si="21"/>
        <v>0</v>
      </c>
      <c r="Q43" s="20">
        <f t="shared" si="22"/>
        <v>0</v>
      </c>
      <c r="R43" s="14"/>
      <c r="S43" s="14"/>
      <c r="T43" s="21"/>
    </row>
    <row r="44" spans="1:20" s="6" customFormat="1" ht="27" customHeight="1" x14ac:dyDescent="0.15">
      <c r="A44" s="50" t="s">
        <v>8</v>
      </c>
      <c r="B44" s="50"/>
      <c r="C44" s="50"/>
      <c r="D44" s="32">
        <f t="shared" ref="D44:Q44" si="24">D17+D30+D43</f>
        <v>47</v>
      </c>
      <c r="E44" s="32">
        <f t="shared" si="24"/>
        <v>9</v>
      </c>
      <c r="F44" s="32">
        <f t="shared" si="24"/>
        <v>3</v>
      </c>
      <c r="G44" s="32">
        <f t="shared" si="24"/>
        <v>17</v>
      </c>
      <c r="H44" s="32">
        <f t="shared" si="24"/>
        <v>17</v>
      </c>
      <c r="I44" s="32">
        <f t="shared" si="24"/>
        <v>1</v>
      </c>
      <c r="J44" s="32">
        <f t="shared" si="24"/>
        <v>0</v>
      </c>
      <c r="K44" s="38">
        <f t="shared" si="24"/>
        <v>210480</v>
      </c>
      <c r="L44" s="38">
        <f t="shared" si="24"/>
        <v>22980</v>
      </c>
      <c r="M44" s="38">
        <f t="shared" si="24"/>
        <v>7500</v>
      </c>
      <c r="N44" s="38">
        <f t="shared" si="24"/>
        <v>85000</v>
      </c>
      <c r="O44" s="38">
        <f t="shared" si="24"/>
        <v>85000</v>
      </c>
      <c r="P44" s="38">
        <f t="shared" si="24"/>
        <v>10000</v>
      </c>
      <c r="Q44" s="38">
        <f t="shared" si="24"/>
        <v>0</v>
      </c>
      <c r="R44" s="31"/>
      <c r="S44" s="31"/>
      <c r="T44" s="31"/>
    </row>
    <row r="45" spans="1:20" s="7" customFormat="1" ht="37.15" customHeight="1" x14ac:dyDescent="0.15">
      <c r="A45" s="51" t="s">
        <v>118</v>
      </c>
      <c r="B45" s="51"/>
      <c r="C45" s="51"/>
      <c r="D45" s="51"/>
      <c r="E45" s="51"/>
      <c r="F45" s="51"/>
      <c r="G45" s="52"/>
      <c r="H45" s="51"/>
      <c r="I45" s="51"/>
      <c r="J45" s="51"/>
      <c r="K45" s="51"/>
      <c r="L45" s="51"/>
      <c r="M45" s="51"/>
      <c r="N45" s="52"/>
      <c r="O45" s="51"/>
      <c r="P45" s="51"/>
      <c r="Q45" s="51"/>
      <c r="R45" s="51"/>
      <c r="S45" s="51"/>
      <c r="T45" s="51"/>
    </row>
    <row r="46" spans="1:20" ht="41.25" customHeight="1" x14ac:dyDescent="0.15"/>
    <row r="47" spans="1:20" ht="41.25" customHeight="1" x14ac:dyDescent="0.15"/>
    <row r="48" spans="1:20" ht="41.25" customHeight="1" x14ac:dyDescent="0.15"/>
    <row r="49" ht="41.25" customHeight="1" x14ac:dyDescent="0.15"/>
    <row r="50" ht="41.25" customHeight="1" x14ac:dyDescent="0.15"/>
    <row r="51" ht="41.25" customHeight="1" x14ac:dyDescent="0.15"/>
    <row r="52" ht="41.25" customHeight="1" x14ac:dyDescent="0.15"/>
    <row r="53" ht="41.25" customHeight="1" x14ac:dyDescent="0.15"/>
    <row r="54" ht="41.25" customHeight="1" x14ac:dyDescent="0.15"/>
    <row r="55" ht="41.25" customHeight="1" x14ac:dyDescent="0.15"/>
    <row r="56" ht="41.25" customHeight="1" x14ac:dyDescent="0.15"/>
  </sheetData>
  <mergeCells count="23">
    <mergeCell ref="A7:B17"/>
    <mergeCell ref="A4:B6"/>
    <mergeCell ref="A44:C44"/>
    <mergeCell ref="A45:T45"/>
    <mergeCell ref="A18:A43"/>
    <mergeCell ref="B18:B30"/>
    <mergeCell ref="B31:B43"/>
    <mergeCell ref="A1:C1"/>
    <mergeCell ref="A2:T2"/>
    <mergeCell ref="D4:J4"/>
    <mergeCell ref="K4:Q4"/>
    <mergeCell ref="E5:F5"/>
    <mergeCell ref="G5:H5"/>
    <mergeCell ref="I5:J5"/>
    <mergeCell ref="L5:M5"/>
    <mergeCell ref="N5:O5"/>
    <mergeCell ref="P5:Q5"/>
    <mergeCell ref="C4:C6"/>
    <mergeCell ref="D5:D6"/>
    <mergeCell ref="K5:K6"/>
    <mergeCell ref="R4:R6"/>
    <mergeCell ref="S4:S6"/>
    <mergeCell ref="T4:T6"/>
  </mergeCells>
  <phoneticPr fontId="14" type="noConversion"/>
  <printOptions horizontalCentered="1"/>
  <pageMargins left="0.35416666666666702" right="0.196527777777778" top="0.74803149606299202" bottom="0.74803149606299202" header="0.31496062992126" footer="0.31496062992126"/>
  <pageSetup paperSize="9" scale="65" orientation="landscape" r:id="rId1"/>
  <rowBreaks count="2" manualBreakCount="2">
    <brk id="17" max="16383" man="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补发免学费（2019-2020）</vt:lpstr>
      <vt:lpstr>'补发免学费（2019-2020）'!Print_Titles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聂淑媚</cp:lastModifiedBy>
  <cp:lastPrinted>2020-06-25T03:16:18Z</cp:lastPrinted>
  <dcterms:created xsi:type="dcterms:W3CDTF">2017-10-23T02:56:00Z</dcterms:created>
  <dcterms:modified xsi:type="dcterms:W3CDTF">2020-06-25T03:16:20Z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KSORubyTemplateID" linkTarget="0">
    <vt:lpwstr>14</vt:lpwstr>
  </property>
</Properties>
</file>