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65" windowWidth="19395" windowHeight="75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Sheet1!$2:$6</definedName>
  </definedNames>
  <calcPr calcId="145621"/>
</workbook>
</file>

<file path=xl/calcChain.xml><?xml version="1.0" encoding="utf-8"?>
<calcChain xmlns="http://schemas.openxmlformats.org/spreadsheetml/2006/main">
  <c r="S31" i="1" l="1"/>
  <c r="S32" i="1"/>
  <c r="S33" i="1"/>
  <c r="S34" i="1"/>
  <c r="S35" i="1"/>
  <c r="S36" i="1"/>
  <c r="S37" i="1"/>
  <c r="S38" i="1"/>
  <c r="S39" i="1"/>
  <c r="S40" i="1"/>
  <c r="S41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G43" i="1" l="1"/>
  <c r="P42" i="1"/>
  <c r="Q42" i="1"/>
  <c r="O29" i="1"/>
  <c r="P29" i="1"/>
  <c r="P43" i="1" s="1"/>
  <c r="Q29" i="1"/>
  <c r="Q43" i="1" s="1"/>
  <c r="N42" i="1"/>
  <c r="M42" i="1"/>
  <c r="L42" i="1"/>
  <c r="K42" i="1"/>
  <c r="J42" i="1"/>
  <c r="J43" i="1" s="1"/>
  <c r="I42" i="1"/>
  <c r="I43" i="1" s="1"/>
  <c r="H42" i="1"/>
  <c r="G42" i="1"/>
  <c r="E42" i="1"/>
  <c r="C42" i="1"/>
  <c r="C29" i="1"/>
  <c r="C43" i="1" s="1"/>
  <c r="E29" i="1"/>
  <c r="H29" i="1"/>
  <c r="H43" i="1" s="1"/>
  <c r="K29" i="1"/>
  <c r="K43" i="1" s="1"/>
  <c r="L29" i="1"/>
  <c r="L43" i="1" s="1"/>
  <c r="M29" i="1"/>
  <c r="N29" i="1"/>
  <c r="O42" i="1"/>
  <c r="M43" i="1" l="1"/>
  <c r="O43" i="1"/>
  <c r="E43" i="1"/>
  <c r="N43" i="1"/>
  <c r="D8" i="1"/>
  <c r="F8" i="1" s="1"/>
  <c r="R8" i="1" s="1"/>
  <c r="D9" i="1"/>
  <c r="F9" i="1" s="1"/>
  <c r="R9" i="1" s="1"/>
  <c r="D10" i="1"/>
  <c r="F10" i="1" s="1"/>
  <c r="R10" i="1" s="1"/>
  <c r="D11" i="1"/>
  <c r="F11" i="1" s="1"/>
  <c r="R11" i="1" s="1"/>
  <c r="D12" i="1"/>
  <c r="F12" i="1" s="1"/>
  <c r="R12" i="1" s="1"/>
  <c r="D13" i="1"/>
  <c r="F13" i="1" s="1"/>
  <c r="R13" i="1" s="1"/>
  <c r="D14" i="1"/>
  <c r="F14" i="1" s="1"/>
  <c r="R14" i="1" s="1"/>
  <c r="D15" i="1"/>
  <c r="F15" i="1" s="1"/>
  <c r="R15" i="1" s="1"/>
  <c r="D16" i="1"/>
  <c r="F16" i="1" s="1"/>
  <c r="R16" i="1" s="1"/>
  <c r="D17" i="1"/>
  <c r="F17" i="1" s="1"/>
  <c r="R17" i="1" s="1"/>
  <c r="D18" i="1"/>
  <c r="F18" i="1" s="1"/>
  <c r="R18" i="1" s="1"/>
  <c r="D19" i="1"/>
  <c r="F19" i="1" s="1"/>
  <c r="R19" i="1" s="1"/>
  <c r="D20" i="1"/>
  <c r="F20" i="1" s="1"/>
  <c r="R20" i="1" s="1"/>
  <c r="D21" i="1"/>
  <c r="F21" i="1" s="1"/>
  <c r="R21" i="1" s="1"/>
  <c r="D22" i="1"/>
  <c r="F22" i="1" s="1"/>
  <c r="R22" i="1" s="1"/>
  <c r="D23" i="1"/>
  <c r="F23" i="1" s="1"/>
  <c r="R23" i="1" s="1"/>
  <c r="D24" i="1"/>
  <c r="F24" i="1" s="1"/>
  <c r="R24" i="1" s="1"/>
  <c r="D25" i="1"/>
  <c r="F25" i="1" s="1"/>
  <c r="R25" i="1" s="1"/>
  <c r="D26" i="1"/>
  <c r="F26" i="1" s="1"/>
  <c r="R26" i="1" s="1"/>
  <c r="D27" i="1"/>
  <c r="F27" i="1" s="1"/>
  <c r="R27" i="1" s="1"/>
  <c r="D28" i="1"/>
  <c r="F28" i="1" s="1"/>
  <c r="R28" i="1" s="1"/>
  <c r="D30" i="1"/>
  <c r="F30" i="1" s="1"/>
  <c r="R30" i="1" s="1"/>
  <c r="D31" i="1"/>
  <c r="D32" i="1"/>
  <c r="F32" i="1" s="1"/>
  <c r="R32" i="1" s="1"/>
  <c r="D33" i="1"/>
  <c r="F33" i="1" s="1"/>
  <c r="R33" i="1" s="1"/>
  <c r="D34" i="1"/>
  <c r="F34" i="1" s="1"/>
  <c r="R34" i="1" s="1"/>
  <c r="D35" i="1"/>
  <c r="F35" i="1" s="1"/>
  <c r="R35" i="1" s="1"/>
  <c r="D36" i="1"/>
  <c r="F36" i="1" s="1"/>
  <c r="R36" i="1" s="1"/>
  <c r="D37" i="1"/>
  <c r="F37" i="1" s="1"/>
  <c r="R37" i="1" s="1"/>
  <c r="D38" i="1"/>
  <c r="F38" i="1" s="1"/>
  <c r="R38" i="1" s="1"/>
  <c r="D39" i="1"/>
  <c r="F39" i="1" s="1"/>
  <c r="R39" i="1" s="1"/>
  <c r="D40" i="1"/>
  <c r="F40" i="1" s="1"/>
  <c r="R40" i="1" s="1"/>
  <c r="D41" i="1"/>
  <c r="F41" i="1" s="1"/>
  <c r="R41" i="1" s="1"/>
  <c r="D7" i="1"/>
  <c r="F7" i="1" s="1"/>
  <c r="R7" i="1" s="1"/>
  <c r="D42" i="1" l="1"/>
  <c r="F31" i="1"/>
  <c r="S7" i="1"/>
  <c r="B42" i="1"/>
  <c r="B29" i="1"/>
  <c r="B43" i="1" l="1"/>
  <c r="D29" i="1"/>
  <c r="F29" i="1" s="1"/>
  <c r="R29" i="1" s="1"/>
  <c r="R31" i="1"/>
  <c r="F42" i="1"/>
  <c r="D43" i="1" l="1"/>
  <c r="S30" i="1"/>
  <c r="F43" i="1"/>
  <c r="R42" i="1"/>
  <c r="R43" i="1" s="1"/>
</calcChain>
</file>

<file path=xl/sharedStrings.xml><?xml version="1.0" encoding="utf-8"?>
<sst xmlns="http://schemas.openxmlformats.org/spreadsheetml/2006/main" count="64" uniqueCount="64">
  <si>
    <t>信息</t>
  </si>
  <si>
    <t>报 送 情 况</t>
    <phoneticPr fontId="1" type="noConversion"/>
  </si>
  <si>
    <t>被 采 用 情 况</t>
    <phoneticPr fontId="1" type="noConversion"/>
  </si>
  <si>
    <t>部门单位名称</t>
    <phoneticPr fontId="1" type="noConversion"/>
  </si>
  <si>
    <t>办公室</t>
  </si>
  <si>
    <t>人事股</t>
  </si>
  <si>
    <t>预算股</t>
  </si>
  <si>
    <t>镇财管理中心</t>
  </si>
  <si>
    <t>行政、教科文股</t>
  </si>
  <si>
    <t>社会保障股</t>
  </si>
  <si>
    <t>工贸、外经股</t>
  </si>
  <si>
    <t>农业股</t>
  </si>
  <si>
    <t>会计股</t>
  </si>
  <si>
    <t>绩效评价股</t>
  </si>
  <si>
    <t>债管股</t>
  </si>
  <si>
    <t>行事资产管理办</t>
  </si>
  <si>
    <t>公资办企业管理股</t>
  </si>
  <si>
    <t>开发区分局</t>
  </si>
  <si>
    <t>大泽镇财政所</t>
  </si>
  <si>
    <t>罗坑镇财政所</t>
  </si>
  <si>
    <t>三江镇财政所</t>
  </si>
  <si>
    <t>古井镇财政所</t>
  </si>
  <si>
    <t>沙堆镇财政所</t>
  </si>
  <si>
    <t>睦洲镇财政所</t>
  </si>
  <si>
    <t>大鳌镇财政所</t>
  </si>
  <si>
    <t>镇 街 区（12个）小 计</t>
    <phoneticPr fontId="1" type="noConversion"/>
  </si>
  <si>
    <t>报送得分</t>
    <phoneticPr fontId="1" type="noConversion"/>
  </si>
  <si>
    <t>报送得分
小计</t>
    <phoneticPr fontId="1" type="noConversion"/>
  </si>
  <si>
    <t>市级
（含市财政网站）</t>
    <phoneticPr fontId="1" type="noConversion"/>
  </si>
  <si>
    <t>综合
排名</t>
    <phoneticPr fontId="1" type="noConversion"/>
  </si>
  <si>
    <t>基本
得分</t>
    <phoneticPr fontId="1" type="noConversion"/>
  </si>
  <si>
    <t>附件1：</t>
    <phoneticPr fontId="1" type="noConversion"/>
  </si>
  <si>
    <t>达标奖励得分</t>
    <phoneticPr fontId="1" type="noConversion"/>
  </si>
  <si>
    <t>总结
计划</t>
    <phoneticPr fontId="1" type="noConversion"/>
  </si>
  <si>
    <t>采用
得分
小计</t>
    <phoneticPr fontId="1" type="noConversion"/>
  </si>
  <si>
    <t>国办、中办</t>
    <phoneticPr fontId="1" type="noConversion"/>
  </si>
  <si>
    <t>省级
（含省财政厅网站）</t>
    <phoneticPr fontId="1" type="noConversion"/>
  </si>
  <si>
    <t>部级（含财政部网站）</t>
    <phoneticPr fontId="1" type="noConversion"/>
  </si>
  <si>
    <t>省委省府办公厅</t>
    <phoneticPr fontId="1" type="noConversion"/>
  </si>
  <si>
    <t>市委市府办公室</t>
    <phoneticPr fontId="1" type="noConversion"/>
  </si>
  <si>
    <t>区委区府办公室（新会信息）</t>
    <phoneticPr fontId="1" type="noConversion"/>
  </si>
  <si>
    <t>区局
（含区级有关部门）</t>
    <phoneticPr fontId="1" type="noConversion"/>
  </si>
  <si>
    <t>总
得分</t>
    <phoneticPr fontId="1" type="noConversion"/>
  </si>
  <si>
    <t>批示篇数</t>
    <phoneticPr fontId="1" type="noConversion"/>
  </si>
  <si>
    <t>领导批示得分</t>
    <phoneticPr fontId="1" type="noConversion"/>
  </si>
  <si>
    <t>领导批示情况</t>
    <phoneticPr fontId="1" type="noConversion"/>
  </si>
  <si>
    <t xml:space="preserve">    说明：从2017年起统计作调整：各成员单位每报送1篇信息得10分/篇，每报送1篇工作总结和计划得5分；连续每月报送信息1篇，达到每季报送信息3篇及以上的加10分；市局镇级信息直报点完成市局每季报送3篇任务的加10分/季，达不到的不加分。被区局（含区级有关部门）采用加10分/篇、区委区府办公室（新会信息）20分/篇、市级（含市财政局网站）30分/篇、市委市府办公室40分/篇、省级（含省财政厅网站）50分/篇、省委省府办公厅60分/篇、部级（含财政部网站）80分/篇、国办、中办100分/篇（同一篇信息如被多级采用，采用数按累计数计算，得分按最高采用级别加分）。区级以上党政领导作重要批示的信息50分/篇。各成员单位总得分=报送得分（含奖励分）+采用得分+领导批示得分。</t>
    <phoneticPr fontId="1" type="noConversion"/>
  </si>
  <si>
    <t>土地整理储备中心</t>
    <phoneticPr fontId="1" type="noConversion"/>
  </si>
  <si>
    <t>建管中心</t>
    <phoneticPr fontId="1" type="noConversion"/>
  </si>
  <si>
    <t>投资评审中心</t>
    <phoneticPr fontId="1" type="noConversion"/>
  </si>
  <si>
    <t>国库股</t>
    <phoneticPr fontId="1" type="noConversion"/>
  </si>
  <si>
    <t>国库支付中心</t>
    <phoneticPr fontId="1" type="noConversion"/>
  </si>
  <si>
    <t>企业资产财务监督股</t>
    <phoneticPr fontId="1" type="noConversion"/>
  </si>
  <si>
    <t>监督股（采购股）</t>
    <phoneticPr fontId="1" type="noConversion"/>
  </si>
  <si>
    <t>综合股（法规股）</t>
    <phoneticPr fontId="1" type="noConversion"/>
  </si>
  <si>
    <t>股 室（22个）小 计</t>
    <phoneticPr fontId="1" type="noConversion"/>
  </si>
  <si>
    <t>合  计 （34个）</t>
    <phoneticPr fontId="1" type="noConversion"/>
  </si>
  <si>
    <t>经济建设股</t>
    <phoneticPr fontId="1" type="noConversion"/>
  </si>
  <si>
    <t>圭峰区财政局（会城街道财政办）</t>
    <phoneticPr fontId="1" type="noConversion"/>
  </si>
  <si>
    <t>司前镇财政办</t>
    <phoneticPr fontId="1" type="noConversion"/>
  </si>
  <si>
    <t>崖门镇财政办</t>
    <phoneticPr fontId="1" type="noConversion"/>
  </si>
  <si>
    <t>双水镇财政办</t>
    <phoneticPr fontId="1" type="noConversion"/>
  </si>
  <si>
    <t>2020年全区财政信息报送采用情况统计表</t>
    <phoneticPr fontId="1" type="noConversion"/>
  </si>
  <si>
    <t>截止2020年12月31日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</si>
</sst>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22"/>
      <color theme="1"/>
      <name val="黑体"/>
      <family val="3"/>
      <charset val="134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黑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0"/>
      <color theme="1"/>
      <name val="黑体"/>
      <family val="3"/>
      <charset val="13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Normal="100" workbookViewId="0">
      <selection activeCell="T32" sqref="T32"/>
    </sheetView>
  </sheetViews>
  <sheetFormatPr defaultRowHeight="13.5" x14ac:dyDescent="0.15"/>
  <cols>
    <col min="1" max="1" width="24.75" customWidth="1"/>
    <col min="2" max="2" width="6" customWidth="1"/>
    <col min="3" max="3" width="5.75" customWidth="1"/>
    <col min="4" max="6" width="7.375" customWidth="1"/>
    <col min="7" max="7" width="6.5" customWidth="1"/>
    <col min="8" max="8" width="6.625" customWidth="1"/>
    <col min="9" max="9" width="6.75" customWidth="1"/>
    <col min="10" max="10" width="7.25" customWidth="1"/>
    <col min="11" max="11" width="6.75" customWidth="1"/>
    <col min="12" max="12" width="7" customWidth="1"/>
    <col min="13" max="13" width="7.625" customWidth="1"/>
    <col min="14" max="15" width="7.375" customWidth="1"/>
    <col min="16" max="16" width="4.875" customWidth="1"/>
    <col min="17" max="17" width="6.125" customWidth="1"/>
    <col min="18" max="18" width="7.75" customWidth="1"/>
    <col min="19" max="19" width="7.125" customWidth="1"/>
  </cols>
  <sheetData>
    <row r="1" spans="1:19" x14ac:dyDescent="0.15">
      <c r="A1" s="4" t="s">
        <v>31</v>
      </c>
    </row>
    <row r="2" spans="1:19" ht="27" customHeight="1" x14ac:dyDescent="0.15">
      <c r="A2" s="17" t="s">
        <v>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7.25" customHeight="1" x14ac:dyDescent="0.15">
      <c r="O3" s="18" t="s">
        <v>63</v>
      </c>
      <c r="P3" s="18"/>
      <c r="Q3" s="18"/>
      <c r="R3" s="18"/>
      <c r="S3" s="18"/>
    </row>
    <row r="4" spans="1:19" ht="18.75" customHeight="1" x14ac:dyDescent="0.15">
      <c r="A4" s="22" t="s">
        <v>3</v>
      </c>
      <c r="B4" s="22" t="s">
        <v>1</v>
      </c>
      <c r="C4" s="22"/>
      <c r="D4" s="22"/>
      <c r="E4" s="22"/>
      <c r="F4" s="22"/>
      <c r="G4" s="27" t="s">
        <v>2</v>
      </c>
      <c r="H4" s="28"/>
      <c r="I4" s="28"/>
      <c r="J4" s="28"/>
      <c r="K4" s="28"/>
      <c r="L4" s="28"/>
      <c r="M4" s="28"/>
      <c r="N4" s="28"/>
      <c r="O4" s="29"/>
      <c r="P4" s="25" t="s">
        <v>45</v>
      </c>
      <c r="Q4" s="26"/>
      <c r="R4" s="21" t="s">
        <v>42</v>
      </c>
      <c r="S4" s="21" t="s">
        <v>29</v>
      </c>
    </row>
    <row r="5" spans="1:19" ht="18.75" customHeight="1" x14ac:dyDescent="0.15">
      <c r="A5" s="22"/>
      <c r="B5" s="22" t="s">
        <v>0</v>
      </c>
      <c r="C5" s="21" t="s">
        <v>33</v>
      </c>
      <c r="D5" s="22" t="s">
        <v>26</v>
      </c>
      <c r="E5" s="22"/>
      <c r="F5" s="22"/>
      <c r="G5" s="19" t="s">
        <v>35</v>
      </c>
      <c r="H5" s="21" t="s">
        <v>37</v>
      </c>
      <c r="I5" s="19" t="s">
        <v>38</v>
      </c>
      <c r="J5" s="21" t="s">
        <v>36</v>
      </c>
      <c r="K5" s="19" t="s">
        <v>39</v>
      </c>
      <c r="L5" s="21" t="s">
        <v>28</v>
      </c>
      <c r="M5" s="19" t="s">
        <v>40</v>
      </c>
      <c r="N5" s="21" t="s">
        <v>41</v>
      </c>
      <c r="O5" s="21" t="s">
        <v>34</v>
      </c>
      <c r="P5" s="19" t="s">
        <v>43</v>
      </c>
      <c r="Q5" s="19" t="s">
        <v>44</v>
      </c>
      <c r="R5" s="22"/>
      <c r="S5" s="22"/>
    </row>
    <row r="6" spans="1:19" ht="58.5" customHeight="1" x14ac:dyDescent="0.15">
      <c r="A6" s="22"/>
      <c r="B6" s="22"/>
      <c r="C6" s="22"/>
      <c r="D6" s="1" t="s">
        <v>30</v>
      </c>
      <c r="E6" s="12" t="s">
        <v>32</v>
      </c>
      <c r="F6" s="1" t="s">
        <v>27</v>
      </c>
      <c r="G6" s="23"/>
      <c r="H6" s="22"/>
      <c r="I6" s="20"/>
      <c r="J6" s="22"/>
      <c r="K6" s="23"/>
      <c r="L6" s="22"/>
      <c r="M6" s="23"/>
      <c r="N6" s="22"/>
      <c r="O6" s="22"/>
      <c r="P6" s="23"/>
      <c r="Q6" s="23"/>
      <c r="R6" s="22"/>
      <c r="S6" s="22"/>
    </row>
    <row r="7" spans="1:19" ht="28.5" customHeight="1" x14ac:dyDescent="0.15">
      <c r="A7" s="1" t="s">
        <v>4</v>
      </c>
      <c r="B7" s="2">
        <v>41</v>
      </c>
      <c r="C7" s="2">
        <v>2</v>
      </c>
      <c r="D7" s="14">
        <f>B7*10+C7*5</f>
        <v>420</v>
      </c>
      <c r="E7" s="9">
        <v>40</v>
      </c>
      <c r="F7" s="5">
        <f>D7+E7</f>
        <v>460</v>
      </c>
      <c r="G7" s="2"/>
      <c r="H7" s="2">
        <v>18</v>
      </c>
      <c r="I7" s="2"/>
      <c r="J7" s="2"/>
      <c r="K7" s="2"/>
      <c r="L7" s="2">
        <v>1</v>
      </c>
      <c r="M7" s="2">
        <v>1</v>
      </c>
      <c r="N7" s="2">
        <v>43</v>
      </c>
      <c r="O7" s="2">
        <v>1710</v>
      </c>
      <c r="P7" s="2"/>
      <c r="Q7" s="2"/>
      <c r="R7" s="2">
        <f t="shared" ref="R7:R41" si="0">F7+O7</f>
        <v>2170</v>
      </c>
      <c r="S7" s="3">
        <f>RANK(R7,R$7:R$28,0)</f>
        <v>1</v>
      </c>
    </row>
    <row r="8" spans="1:19" ht="18" customHeight="1" x14ac:dyDescent="0.15">
      <c r="A8" s="1" t="s">
        <v>5</v>
      </c>
      <c r="B8" s="2">
        <v>22</v>
      </c>
      <c r="C8" s="2">
        <v>2</v>
      </c>
      <c r="D8" s="14">
        <f t="shared" ref="D8:D41" si="1">B8*10+C8*5</f>
        <v>230</v>
      </c>
      <c r="E8" s="9">
        <v>40</v>
      </c>
      <c r="F8" s="5">
        <f t="shared" ref="F8:F41" si="2">D8+E8</f>
        <v>270</v>
      </c>
      <c r="G8" s="2"/>
      <c r="H8" s="2">
        <v>5</v>
      </c>
      <c r="I8" s="2"/>
      <c r="J8" s="2"/>
      <c r="K8" s="2"/>
      <c r="L8" s="2">
        <v>1</v>
      </c>
      <c r="M8" s="2"/>
      <c r="N8" s="2">
        <v>21</v>
      </c>
      <c r="O8" s="2">
        <v>590</v>
      </c>
      <c r="P8" s="2"/>
      <c r="Q8" s="2"/>
      <c r="R8" s="2">
        <f t="shared" si="0"/>
        <v>860</v>
      </c>
      <c r="S8" s="3">
        <f t="shared" ref="S8:S28" si="3">RANK(R8,R$7:R$28,0)</f>
        <v>2</v>
      </c>
    </row>
    <row r="9" spans="1:19" ht="18" customHeight="1" x14ac:dyDescent="0.15">
      <c r="A9" s="1" t="s">
        <v>6</v>
      </c>
      <c r="B9" s="2">
        <v>6</v>
      </c>
      <c r="C9" s="2">
        <v>2</v>
      </c>
      <c r="D9" s="14">
        <f t="shared" si="1"/>
        <v>70</v>
      </c>
      <c r="E9" s="9">
        <v>30</v>
      </c>
      <c r="F9" s="5">
        <f t="shared" si="2"/>
        <v>100</v>
      </c>
      <c r="G9" s="2"/>
      <c r="H9" s="2">
        <v>3</v>
      </c>
      <c r="I9" s="2"/>
      <c r="J9" s="2">
        <v>2</v>
      </c>
      <c r="K9" s="2"/>
      <c r="L9" s="2"/>
      <c r="M9" s="2">
        <v>1</v>
      </c>
      <c r="N9" s="2">
        <v>5</v>
      </c>
      <c r="O9" s="2">
        <v>190</v>
      </c>
      <c r="P9" s="2"/>
      <c r="Q9" s="2"/>
      <c r="R9" s="2">
        <f t="shared" si="0"/>
        <v>290</v>
      </c>
      <c r="S9" s="8">
        <f t="shared" si="3"/>
        <v>10</v>
      </c>
    </row>
    <row r="10" spans="1:19" ht="18" customHeight="1" x14ac:dyDescent="0.15">
      <c r="A10" s="11" t="s">
        <v>50</v>
      </c>
      <c r="B10" s="2">
        <v>12</v>
      </c>
      <c r="C10" s="2">
        <v>2</v>
      </c>
      <c r="D10" s="14">
        <f t="shared" si="1"/>
        <v>130</v>
      </c>
      <c r="E10" s="9">
        <v>20</v>
      </c>
      <c r="F10" s="5">
        <f t="shared" si="2"/>
        <v>150</v>
      </c>
      <c r="G10" s="2"/>
      <c r="H10" s="2">
        <v>4</v>
      </c>
      <c r="I10" s="2"/>
      <c r="J10" s="2"/>
      <c r="K10" s="2"/>
      <c r="L10" s="2"/>
      <c r="M10" s="2"/>
      <c r="N10" s="2">
        <v>7</v>
      </c>
      <c r="O10" s="2">
        <v>350</v>
      </c>
      <c r="P10" s="2"/>
      <c r="Q10" s="2"/>
      <c r="R10" s="2">
        <f t="shared" si="0"/>
        <v>500</v>
      </c>
      <c r="S10" s="3">
        <f t="shared" si="3"/>
        <v>4</v>
      </c>
    </row>
    <row r="11" spans="1:19" ht="18" customHeight="1" x14ac:dyDescent="0.15">
      <c r="A11" s="1" t="s">
        <v>51</v>
      </c>
      <c r="B11" s="2">
        <v>12</v>
      </c>
      <c r="C11" s="2">
        <v>2</v>
      </c>
      <c r="D11" s="14">
        <f t="shared" si="1"/>
        <v>130</v>
      </c>
      <c r="E11" s="9"/>
      <c r="F11" s="5">
        <f t="shared" si="2"/>
        <v>130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f t="shared" si="0"/>
        <v>130</v>
      </c>
      <c r="S11" s="8">
        <f t="shared" si="3"/>
        <v>15</v>
      </c>
    </row>
    <row r="12" spans="1:19" ht="18" customHeight="1" x14ac:dyDescent="0.15">
      <c r="A12" s="1" t="s">
        <v>7</v>
      </c>
      <c r="B12" s="2">
        <v>5</v>
      </c>
      <c r="C12" s="2">
        <v>2</v>
      </c>
      <c r="D12" s="14">
        <f t="shared" si="1"/>
        <v>60</v>
      </c>
      <c r="E12" s="9"/>
      <c r="F12" s="5">
        <f t="shared" si="2"/>
        <v>60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 t="shared" si="0"/>
        <v>60</v>
      </c>
      <c r="S12" s="8">
        <f t="shared" si="3"/>
        <v>21</v>
      </c>
    </row>
    <row r="13" spans="1:19" ht="18" customHeight="1" x14ac:dyDescent="0.15">
      <c r="A13" s="1" t="s">
        <v>54</v>
      </c>
      <c r="B13" s="2">
        <v>12</v>
      </c>
      <c r="C13" s="2">
        <v>2</v>
      </c>
      <c r="D13" s="14">
        <f t="shared" si="1"/>
        <v>130</v>
      </c>
      <c r="E13" s="9">
        <v>10</v>
      </c>
      <c r="F13" s="5">
        <f t="shared" si="2"/>
        <v>140</v>
      </c>
      <c r="G13" s="2"/>
      <c r="H13" s="2">
        <v>6</v>
      </c>
      <c r="I13" s="2"/>
      <c r="J13" s="2"/>
      <c r="K13" s="2"/>
      <c r="L13" s="2"/>
      <c r="M13" s="2"/>
      <c r="N13" s="2">
        <v>10</v>
      </c>
      <c r="O13" s="2">
        <v>540</v>
      </c>
      <c r="P13" s="2"/>
      <c r="Q13" s="2"/>
      <c r="R13" s="2">
        <f t="shared" si="0"/>
        <v>680</v>
      </c>
      <c r="S13" s="3">
        <f t="shared" si="3"/>
        <v>3</v>
      </c>
    </row>
    <row r="14" spans="1:19" ht="18" customHeight="1" x14ac:dyDescent="0.15">
      <c r="A14" s="1" t="s">
        <v>8</v>
      </c>
      <c r="B14" s="2">
        <v>12</v>
      </c>
      <c r="C14" s="2">
        <v>2</v>
      </c>
      <c r="D14" s="14">
        <f t="shared" si="1"/>
        <v>130</v>
      </c>
      <c r="E14" s="9">
        <v>20</v>
      </c>
      <c r="F14" s="5">
        <f t="shared" si="2"/>
        <v>150</v>
      </c>
      <c r="G14" s="2"/>
      <c r="H14" s="2">
        <v>4</v>
      </c>
      <c r="I14" s="2"/>
      <c r="J14" s="2"/>
      <c r="K14" s="2"/>
      <c r="L14" s="2"/>
      <c r="M14" s="6"/>
      <c r="N14" s="2">
        <v>6</v>
      </c>
      <c r="O14" s="2">
        <v>350</v>
      </c>
      <c r="P14" s="2"/>
      <c r="Q14" s="2"/>
      <c r="R14" s="2">
        <f t="shared" si="0"/>
        <v>500</v>
      </c>
      <c r="S14" s="3">
        <f t="shared" si="3"/>
        <v>4</v>
      </c>
    </row>
    <row r="15" spans="1:19" ht="18" customHeight="1" x14ac:dyDescent="0.15">
      <c r="A15" s="1" t="s">
        <v>9</v>
      </c>
      <c r="B15" s="2">
        <v>11</v>
      </c>
      <c r="C15" s="2">
        <v>2</v>
      </c>
      <c r="D15" s="14">
        <f t="shared" si="1"/>
        <v>120</v>
      </c>
      <c r="E15" s="9"/>
      <c r="F15" s="5">
        <f t="shared" si="2"/>
        <v>120</v>
      </c>
      <c r="G15" s="2"/>
      <c r="H15" s="2"/>
      <c r="I15" s="2"/>
      <c r="J15" s="2"/>
      <c r="K15" s="2"/>
      <c r="L15" s="2"/>
      <c r="M15" s="7"/>
      <c r="N15" s="5">
        <v>1</v>
      </c>
      <c r="O15" s="2">
        <v>10</v>
      </c>
      <c r="P15" s="2"/>
      <c r="Q15" s="2"/>
      <c r="R15" s="2">
        <f t="shared" si="0"/>
        <v>130</v>
      </c>
      <c r="S15" s="8">
        <f t="shared" si="3"/>
        <v>15</v>
      </c>
    </row>
    <row r="16" spans="1:19" ht="18" customHeight="1" x14ac:dyDescent="0.15">
      <c r="A16" s="1" t="s">
        <v>10</v>
      </c>
      <c r="B16" s="2">
        <v>10</v>
      </c>
      <c r="C16" s="2">
        <v>2</v>
      </c>
      <c r="D16" s="14">
        <f t="shared" si="1"/>
        <v>110</v>
      </c>
      <c r="E16" s="9"/>
      <c r="F16" s="5">
        <f t="shared" si="2"/>
        <v>110</v>
      </c>
      <c r="G16" s="2"/>
      <c r="H16" s="2">
        <v>3</v>
      </c>
      <c r="I16" s="2"/>
      <c r="J16" s="2">
        <v>1</v>
      </c>
      <c r="K16" s="2"/>
      <c r="L16" s="2"/>
      <c r="M16" s="9">
        <v>2</v>
      </c>
      <c r="N16" s="5">
        <v>5</v>
      </c>
      <c r="O16" s="2">
        <v>200</v>
      </c>
      <c r="P16" s="2"/>
      <c r="Q16" s="2"/>
      <c r="R16" s="2">
        <f t="shared" si="0"/>
        <v>310</v>
      </c>
      <c r="S16" s="8">
        <f t="shared" si="3"/>
        <v>9</v>
      </c>
    </row>
    <row r="17" spans="1:19" ht="18" customHeight="1" x14ac:dyDescent="0.15">
      <c r="A17" s="1" t="s">
        <v>57</v>
      </c>
      <c r="B17" s="2">
        <v>11</v>
      </c>
      <c r="C17" s="2">
        <v>2</v>
      </c>
      <c r="D17" s="14">
        <f t="shared" si="1"/>
        <v>120</v>
      </c>
      <c r="E17" s="9"/>
      <c r="F17" s="5">
        <f t="shared" si="2"/>
        <v>120</v>
      </c>
      <c r="G17" s="2"/>
      <c r="H17" s="2"/>
      <c r="I17" s="2"/>
      <c r="J17" s="2"/>
      <c r="K17" s="2"/>
      <c r="L17" s="2"/>
      <c r="M17" s="7"/>
      <c r="N17" s="5"/>
      <c r="O17" s="2"/>
      <c r="P17" s="2"/>
      <c r="Q17" s="2"/>
      <c r="R17" s="2">
        <f t="shared" si="0"/>
        <v>120</v>
      </c>
      <c r="S17" s="8">
        <f t="shared" si="3"/>
        <v>17</v>
      </c>
    </row>
    <row r="18" spans="1:19" ht="18" customHeight="1" x14ac:dyDescent="0.15">
      <c r="A18" s="1" t="s">
        <v>49</v>
      </c>
      <c r="B18" s="2">
        <v>4</v>
      </c>
      <c r="C18" s="2">
        <v>2</v>
      </c>
      <c r="D18" s="14">
        <f t="shared" si="1"/>
        <v>50</v>
      </c>
      <c r="E18" s="9"/>
      <c r="F18" s="5">
        <f t="shared" si="2"/>
        <v>50</v>
      </c>
      <c r="G18" s="2"/>
      <c r="H18" s="2"/>
      <c r="I18" s="2"/>
      <c r="J18" s="2"/>
      <c r="K18" s="2"/>
      <c r="L18" s="2"/>
      <c r="M18" s="7"/>
      <c r="N18" s="5"/>
      <c r="O18" s="2"/>
      <c r="P18" s="2"/>
      <c r="Q18" s="2"/>
      <c r="R18" s="2">
        <f t="shared" si="0"/>
        <v>50</v>
      </c>
      <c r="S18" s="8">
        <f t="shared" si="3"/>
        <v>22</v>
      </c>
    </row>
    <row r="19" spans="1:19" ht="18" customHeight="1" x14ac:dyDescent="0.15">
      <c r="A19" s="1" t="s">
        <v>11</v>
      </c>
      <c r="B19" s="2">
        <v>7</v>
      </c>
      <c r="C19" s="2">
        <v>2</v>
      </c>
      <c r="D19" s="14">
        <f t="shared" si="1"/>
        <v>80</v>
      </c>
      <c r="E19" s="9"/>
      <c r="F19" s="5">
        <f t="shared" si="2"/>
        <v>80</v>
      </c>
      <c r="G19" s="2"/>
      <c r="H19" s="2"/>
      <c r="I19" s="2"/>
      <c r="J19" s="2"/>
      <c r="K19" s="2"/>
      <c r="L19" s="2"/>
      <c r="M19" s="7"/>
      <c r="N19" s="5">
        <v>1</v>
      </c>
      <c r="O19" s="2">
        <v>10</v>
      </c>
      <c r="P19" s="2"/>
      <c r="Q19" s="2"/>
      <c r="R19" s="2">
        <f t="shared" si="0"/>
        <v>90</v>
      </c>
      <c r="S19" s="8">
        <f t="shared" si="3"/>
        <v>20</v>
      </c>
    </row>
    <row r="20" spans="1:19" ht="18" customHeight="1" x14ac:dyDescent="0.15">
      <c r="A20" s="1" t="s">
        <v>12</v>
      </c>
      <c r="B20" s="2">
        <v>12</v>
      </c>
      <c r="C20" s="2">
        <v>2</v>
      </c>
      <c r="D20" s="14">
        <f t="shared" si="1"/>
        <v>130</v>
      </c>
      <c r="E20" s="9"/>
      <c r="F20" s="5">
        <f t="shared" si="2"/>
        <v>130</v>
      </c>
      <c r="G20" s="2"/>
      <c r="H20" s="2">
        <v>2</v>
      </c>
      <c r="I20" s="2"/>
      <c r="J20" s="2"/>
      <c r="K20" s="2"/>
      <c r="L20" s="2"/>
      <c r="M20" s="2"/>
      <c r="N20" s="2">
        <v>6</v>
      </c>
      <c r="O20" s="2">
        <v>200</v>
      </c>
      <c r="P20" s="2"/>
      <c r="Q20" s="2"/>
      <c r="R20" s="2">
        <f t="shared" si="0"/>
        <v>330</v>
      </c>
      <c r="S20" s="8">
        <f t="shared" si="3"/>
        <v>8</v>
      </c>
    </row>
    <row r="21" spans="1:19" ht="18" customHeight="1" x14ac:dyDescent="0.15">
      <c r="A21" s="1" t="s">
        <v>13</v>
      </c>
      <c r="B21" s="2">
        <v>12</v>
      </c>
      <c r="C21" s="2">
        <v>2</v>
      </c>
      <c r="D21" s="14">
        <f t="shared" si="1"/>
        <v>130</v>
      </c>
      <c r="E21" s="9">
        <v>10</v>
      </c>
      <c r="F21" s="5">
        <f t="shared" si="2"/>
        <v>140</v>
      </c>
      <c r="G21" s="2"/>
      <c r="H21" s="2">
        <v>1</v>
      </c>
      <c r="I21" s="2"/>
      <c r="J21" s="2">
        <v>1</v>
      </c>
      <c r="K21" s="2"/>
      <c r="L21" s="2"/>
      <c r="M21" s="2"/>
      <c r="N21" s="2">
        <v>5</v>
      </c>
      <c r="O21" s="2">
        <v>120</v>
      </c>
      <c r="P21" s="2"/>
      <c r="Q21" s="2"/>
      <c r="R21" s="2">
        <f t="shared" si="0"/>
        <v>260</v>
      </c>
      <c r="S21" s="8">
        <f t="shared" si="3"/>
        <v>12</v>
      </c>
    </row>
    <row r="22" spans="1:19" ht="18" customHeight="1" x14ac:dyDescent="0.15">
      <c r="A22" s="1" t="s">
        <v>14</v>
      </c>
      <c r="B22" s="2">
        <v>12</v>
      </c>
      <c r="C22" s="2">
        <v>2</v>
      </c>
      <c r="D22" s="14">
        <f t="shared" si="1"/>
        <v>130</v>
      </c>
      <c r="E22" s="9"/>
      <c r="F22" s="5">
        <f t="shared" si="2"/>
        <v>130</v>
      </c>
      <c r="G22" s="2"/>
      <c r="H22" s="2">
        <v>1</v>
      </c>
      <c r="I22" s="2"/>
      <c r="J22" s="2"/>
      <c r="K22" s="2"/>
      <c r="L22" s="2"/>
      <c r="M22" s="2">
        <v>1</v>
      </c>
      <c r="N22" s="2">
        <v>7</v>
      </c>
      <c r="O22" s="2">
        <v>150</v>
      </c>
      <c r="P22" s="2"/>
      <c r="Q22" s="2"/>
      <c r="R22" s="2">
        <f t="shared" si="0"/>
        <v>280</v>
      </c>
      <c r="S22" s="8">
        <f t="shared" si="3"/>
        <v>11</v>
      </c>
    </row>
    <row r="23" spans="1:19" ht="18" customHeight="1" x14ac:dyDescent="0.15">
      <c r="A23" s="1" t="s">
        <v>15</v>
      </c>
      <c r="B23" s="2">
        <v>7</v>
      </c>
      <c r="C23" s="2">
        <v>2</v>
      </c>
      <c r="D23" s="14">
        <f t="shared" si="1"/>
        <v>80</v>
      </c>
      <c r="E23" s="9"/>
      <c r="F23" s="5">
        <f t="shared" si="2"/>
        <v>80</v>
      </c>
      <c r="G23" s="2"/>
      <c r="H23" s="2"/>
      <c r="I23" s="2"/>
      <c r="J23" s="2"/>
      <c r="K23" s="2"/>
      <c r="L23" s="2"/>
      <c r="M23" s="2"/>
      <c r="N23" s="2">
        <v>3</v>
      </c>
      <c r="O23" s="2">
        <v>30</v>
      </c>
      <c r="P23" s="2"/>
      <c r="Q23" s="2"/>
      <c r="R23" s="2">
        <f t="shared" si="0"/>
        <v>110</v>
      </c>
      <c r="S23" s="8">
        <f t="shared" si="3"/>
        <v>18</v>
      </c>
    </row>
    <row r="24" spans="1:19" ht="18" customHeight="1" x14ac:dyDescent="0.15">
      <c r="A24" s="11" t="s">
        <v>53</v>
      </c>
      <c r="B24" s="2">
        <v>10</v>
      </c>
      <c r="C24" s="2">
        <v>2</v>
      </c>
      <c r="D24" s="14">
        <f t="shared" si="1"/>
        <v>110</v>
      </c>
      <c r="E24" s="9"/>
      <c r="F24" s="5">
        <f t="shared" si="2"/>
        <v>110</v>
      </c>
      <c r="G24" s="2"/>
      <c r="H24" s="2">
        <v>3</v>
      </c>
      <c r="I24" s="2"/>
      <c r="J24" s="2"/>
      <c r="K24" s="2"/>
      <c r="L24" s="2"/>
      <c r="M24" s="2"/>
      <c r="N24" s="2">
        <v>8</v>
      </c>
      <c r="O24" s="2">
        <v>290</v>
      </c>
      <c r="P24" s="2"/>
      <c r="Q24" s="2"/>
      <c r="R24" s="2">
        <f t="shared" si="0"/>
        <v>400</v>
      </c>
      <c r="S24" s="8">
        <f t="shared" si="3"/>
        <v>6</v>
      </c>
    </row>
    <row r="25" spans="1:19" ht="18" customHeight="1" x14ac:dyDescent="0.15">
      <c r="A25" s="1" t="s">
        <v>16</v>
      </c>
      <c r="B25" s="2">
        <v>16</v>
      </c>
      <c r="C25" s="2">
        <v>2</v>
      </c>
      <c r="D25" s="14">
        <f t="shared" si="1"/>
        <v>170</v>
      </c>
      <c r="E25" s="9">
        <v>20</v>
      </c>
      <c r="F25" s="5">
        <f t="shared" si="2"/>
        <v>190</v>
      </c>
      <c r="G25" s="2"/>
      <c r="H25" s="2">
        <v>2</v>
      </c>
      <c r="I25" s="2"/>
      <c r="J25" s="2"/>
      <c r="K25" s="2"/>
      <c r="L25" s="2"/>
      <c r="M25" s="2">
        <v>1</v>
      </c>
      <c r="N25" s="2">
        <v>5</v>
      </c>
      <c r="O25" s="2">
        <v>200</v>
      </c>
      <c r="P25" s="2"/>
      <c r="Q25" s="2"/>
      <c r="R25" s="2">
        <f t="shared" si="0"/>
        <v>390</v>
      </c>
      <c r="S25" s="8">
        <f t="shared" si="3"/>
        <v>7</v>
      </c>
    </row>
    <row r="26" spans="1:19" ht="18" customHeight="1" x14ac:dyDescent="0.15">
      <c r="A26" s="13" t="s">
        <v>52</v>
      </c>
      <c r="B26" s="2">
        <v>13</v>
      </c>
      <c r="C26" s="2">
        <v>2</v>
      </c>
      <c r="D26" s="14">
        <f t="shared" si="1"/>
        <v>140</v>
      </c>
      <c r="E26" s="9"/>
      <c r="F26" s="5">
        <f t="shared" si="2"/>
        <v>140</v>
      </c>
      <c r="G26" s="2"/>
      <c r="H26" s="2">
        <v>1</v>
      </c>
      <c r="I26" s="2"/>
      <c r="J26" s="2"/>
      <c r="K26" s="2"/>
      <c r="L26" s="2"/>
      <c r="M26" s="2"/>
      <c r="N26" s="2">
        <v>3</v>
      </c>
      <c r="O26" s="2">
        <v>100</v>
      </c>
      <c r="P26" s="2"/>
      <c r="Q26" s="2"/>
      <c r="R26" s="2">
        <f t="shared" si="0"/>
        <v>240</v>
      </c>
      <c r="S26" s="8">
        <f t="shared" si="3"/>
        <v>13</v>
      </c>
    </row>
    <row r="27" spans="1:19" ht="18" customHeight="1" x14ac:dyDescent="0.15">
      <c r="A27" s="10" t="s">
        <v>47</v>
      </c>
      <c r="B27" s="2">
        <v>12</v>
      </c>
      <c r="C27" s="2">
        <v>2</v>
      </c>
      <c r="D27" s="14">
        <f t="shared" si="1"/>
        <v>130</v>
      </c>
      <c r="E27" s="9">
        <v>10</v>
      </c>
      <c r="F27" s="5">
        <f t="shared" si="2"/>
        <v>140</v>
      </c>
      <c r="G27" s="2"/>
      <c r="H27" s="2"/>
      <c r="I27" s="2"/>
      <c r="J27" s="2"/>
      <c r="K27" s="2"/>
      <c r="L27" s="2"/>
      <c r="M27" s="2"/>
      <c r="N27" s="2">
        <v>2</v>
      </c>
      <c r="O27" s="2">
        <v>20</v>
      </c>
      <c r="P27" s="2"/>
      <c r="Q27" s="2"/>
      <c r="R27" s="2">
        <f t="shared" si="0"/>
        <v>160</v>
      </c>
      <c r="S27" s="8">
        <f t="shared" si="3"/>
        <v>14</v>
      </c>
    </row>
    <row r="28" spans="1:19" ht="18" customHeight="1" x14ac:dyDescent="0.15">
      <c r="A28" s="10" t="s">
        <v>48</v>
      </c>
      <c r="B28" s="2">
        <v>8</v>
      </c>
      <c r="C28" s="2">
        <v>2</v>
      </c>
      <c r="D28" s="14">
        <f t="shared" si="1"/>
        <v>90</v>
      </c>
      <c r="E28" s="9"/>
      <c r="F28" s="5">
        <f t="shared" si="2"/>
        <v>90</v>
      </c>
      <c r="G28" s="2"/>
      <c r="H28" s="2"/>
      <c r="I28" s="2"/>
      <c r="J28" s="2"/>
      <c r="K28" s="2"/>
      <c r="L28" s="2"/>
      <c r="M28" s="2"/>
      <c r="N28" s="2">
        <v>1</v>
      </c>
      <c r="O28" s="2">
        <v>10</v>
      </c>
      <c r="P28" s="2"/>
      <c r="Q28" s="2"/>
      <c r="R28" s="2">
        <f t="shared" si="0"/>
        <v>100</v>
      </c>
      <c r="S28" s="8">
        <f t="shared" si="3"/>
        <v>19</v>
      </c>
    </row>
    <row r="29" spans="1:19" ht="18" customHeight="1" x14ac:dyDescent="0.15">
      <c r="A29" s="15" t="s">
        <v>55</v>
      </c>
      <c r="B29" s="2">
        <f>SUM(B7:B28)</f>
        <v>267</v>
      </c>
      <c r="C29" s="2">
        <f>SUM(C7:C28)</f>
        <v>44</v>
      </c>
      <c r="D29" s="14">
        <f t="shared" si="1"/>
        <v>2890</v>
      </c>
      <c r="E29" s="9">
        <f>SUM(E7:E28)</f>
        <v>200</v>
      </c>
      <c r="F29" s="5">
        <f t="shared" si="2"/>
        <v>3090</v>
      </c>
      <c r="G29" s="2">
        <v>0</v>
      </c>
      <c r="H29" s="2">
        <f>SUM(H7:H28)</f>
        <v>53</v>
      </c>
      <c r="I29" s="2">
        <v>0</v>
      </c>
      <c r="J29" s="2">
        <v>0</v>
      </c>
      <c r="K29" s="2">
        <f t="shared" ref="K29:N29" si="4">SUM(K7:K28)</f>
        <v>0</v>
      </c>
      <c r="L29" s="2">
        <f t="shared" si="4"/>
        <v>2</v>
      </c>
      <c r="M29" s="2">
        <f t="shared" si="4"/>
        <v>6</v>
      </c>
      <c r="N29" s="2">
        <f t="shared" si="4"/>
        <v>139</v>
      </c>
      <c r="O29" s="2">
        <f t="shared" ref="O29" si="5">SUM(O7:O28)</f>
        <v>5070</v>
      </c>
      <c r="P29" s="2">
        <f t="shared" ref="P29" si="6">SUM(P7:P28)</f>
        <v>0</v>
      </c>
      <c r="Q29" s="2">
        <f t="shared" ref="Q29" si="7">SUM(Q7:Q28)</f>
        <v>0</v>
      </c>
      <c r="R29" s="2">
        <f t="shared" si="0"/>
        <v>8160</v>
      </c>
      <c r="S29" s="2"/>
    </row>
    <row r="30" spans="1:19" ht="18" customHeight="1" x14ac:dyDescent="0.15">
      <c r="A30" s="16" t="s">
        <v>58</v>
      </c>
      <c r="B30" s="2">
        <v>8</v>
      </c>
      <c r="C30" s="2">
        <v>2</v>
      </c>
      <c r="D30" s="14">
        <f t="shared" si="1"/>
        <v>90</v>
      </c>
      <c r="E30" s="9">
        <v>10</v>
      </c>
      <c r="F30" s="5">
        <f t="shared" si="2"/>
        <v>100</v>
      </c>
      <c r="G30" s="2"/>
      <c r="H30" s="2">
        <v>2</v>
      </c>
      <c r="I30" s="2"/>
      <c r="J30" s="2"/>
      <c r="K30" s="2"/>
      <c r="L30" s="2"/>
      <c r="M30" s="2"/>
      <c r="N30" s="2">
        <v>1</v>
      </c>
      <c r="O30" s="2">
        <v>160</v>
      </c>
      <c r="P30" s="2"/>
      <c r="Q30" s="2"/>
      <c r="R30" s="2">
        <f t="shared" si="0"/>
        <v>260</v>
      </c>
      <c r="S30" s="3">
        <f>RANK(R30,R$30:R$41,0)</f>
        <v>2</v>
      </c>
    </row>
    <row r="31" spans="1:19" ht="18" customHeight="1" x14ac:dyDescent="0.15">
      <c r="A31" s="1" t="s">
        <v>17</v>
      </c>
      <c r="B31" s="2">
        <v>0</v>
      </c>
      <c r="C31" s="2">
        <v>2</v>
      </c>
      <c r="D31" s="14">
        <f t="shared" si="1"/>
        <v>10</v>
      </c>
      <c r="E31" s="9"/>
      <c r="F31" s="5">
        <f t="shared" si="2"/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f t="shared" si="0"/>
        <v>10</v>
      </c>
      <c r="S31" s="8">
        <f t="shared" ref="S31:S41" si="8">RANK(R31,R$30:R$41,0)</f>
        <v>12</v>
      </c>
    </row>
    <row r="32" spans="1:19" ht="18" customHeight="1" x14ac:dyDescent="0.15">
      <c r="A32" s="1" t="s">
        <v>18</v>
      </c>
      <c r="B32" s="2">
        <v>2</v>
      </c>
      <c r="C32" s="2">
        <v>2</v>
      </c>
      <c r="D32" s="14">
        <f t="shared" si="1"/>
        <v>30</v>
      </c>
      <c r="E32" s="9"/>
      <c r="F32" s="5">
        <f t="shared" si="2"/>
        <v>30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f t="shared" si="0"/>
        <v>30</v>
      </c>
      <c r="S32" s="8">
        <f t="shared" si="8"/>
        <v>10</v>
      </c>
    </row>
    <row r="33" spans="1:19" ht="18" customHeight="1" x14ac:dyDescent="0.15">
      <c r="A33" s="1" t="s">
        <v>59</v>
      </c>
      <c r="B33" s="2">
        <v>8</v>
      </c>
      <c r="C33" s="2">
        <v>2</v>
      </c>
      <c r="D33" s="14">
        <f t="shared" si="1"/>
        <v>90</v>
      </c>
      <c r="E33" s="9">
        <v>10</v>
      </c>
      <c r="F33" s="5">
        <f t="shared" si="2"/>
        <v>100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f t="shared" si="0"/>
        <v>100</v>
      </c>
      <c r="S33" s="8">
        <f t="shared" si="8"/>
        <v>9</v>
      </c>
    </row>
    <row r="34" spans="1:19" ht="18" customHeight="1" x14ac:dyDescent="0.15">
      <c r="A34" s="1" t="s">
        <v>19</v>
      </c>
      <c r="B34" s="2">
        <v>3</v>
      </c>
      <c r="C34" s="2">
        <v>2</v>
      </c>
      <c r="D34" s="14">
        <f t="shared" si="1"/>
        <v>40</v>
      </c>
      <c r="E34" s="9"/>
      <c r="F34" s="5">
        <f t="shared" si="2"/>
        <v>40</v>
      </c>
      <c r="G34" s="2"/>
      <c r="H34" s="2">
        <v>1</v>
      </c>
      <c r="I34" s="2"/>
      <c r="J34" s="2"/>
      <c r="K34" s="2"/>
      <c r="L34" s="2"/>
      <c r="M34" s="2"/>
      <c r="N34" s="2">
        <v>1</v>
      </c>
      <c r="O34" s="2">
        <v>80</v>
      </c>
      <c r="P34" s="2"/>
      <c r="Q34" s="2"/>
      <c r="R34" s="2">
        <f t="shared" si="0"/>
        <v>120</v>
      </c>
      <c r="S34" s="8">
        <f t="shared" si="8"/>
        <v>7</v>
      </c>
    </row>
    <row r="35" spans="1:19" ht="18" customHeight="1" x14ac:dyDescent="0.15">
      <c r="A35" s="1" t="s">
        <v>61</v>
      </c>
      <c r="B35" s="2">
        <v>1</v>
      </c>
      <c r="C35" s="2">
        <v>2</v>
      </c>
      <c r="D35" s="14">
        <f t="shared" si="1"/>
        <v>20</v>
      </c>
      <c r="E35" s="9"/>
      <c r="F35" s="5">
        <f t="shared" si="2"/>
        <v>20</v>
      </c>
      <c r="G35" s="2"/>
      <c r="H35" s="2">
        <v>2</v>
      </c>
      <c r="I35" s="2"/>
      <c r="J35" s="2"/>
      <c r="K35" s="2"/>
      <c r="L35" s="2"/>
      <c r="M35" s="2"/>
      <c r="N35" s="2">
        <v>1</v>
      </c>
      <c r="O35" s="2">
        <v>160</v>
      </c>
      <c r="P35" s="2"/>
      <c r="Q35" s="2"/>
      <c r="R35" s="2">
        <f t="shared" si="0"/>
        <v>180</v>
      </c>
      <c r="S35" s="8">
        <f t="shared" si="8"/>
        <v>6</v>
      </c>
    </row>
    <row r="36" spans="1:19" ht="18" customHeight="1" x14ac:dyDescent="0.15">
      <c r="A36" s="1" t="s">
        <v>60</v>
      </c>
      <c r="B36" s="2">
        <v>2</v>
      </c>
      <c r="C36" s="2">
        <v>2</v>
      </c>
      <c r="D36" s="14">
        <f t="shared" si="1"/>
        <v>30</v>
      </c>
      <c r="E36" s="9"/>
      <c r="F36" s="5">
        <f t="shared" si="2"/>
        <v>30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f t="shared" si="0"/>
        <v>30</v>
      </c>
      <c r="S36" s="8">
        <f t="shared" si="8"/>
        <v>10</v>
      </c>
    </row>
    <row r="37" spans="1:19" ht="18" customHeight="1" x14ac:dyDescent="0.15">
      <c r="A37" s="1" t="s">
        <v>20</v>
      </c>
      <c r="B37" s="2">
        <v>14</v>
      </c>
      <c r="C37" s="2">
        <v>2</v>
      </c>
      <c r="D37" s="14">
        <f t="shared" si="1"/>
        <v>150</v>
      </c>
      <c r="E37" s="9">
        <v>40</v>
      </c>
      <c r="F37" s="5">
        <f t="shared" si="2"/>
        <v>190</v>
      </c>
      <c r="G37" s="2"/>
      <c r="H37" s="2">
        <v>4</v>
      </c>
      <c r="I37" s="2"/>
      <c r="J37" s="2"/>
      <c r="K37" s="2"/>
      <c r="L37" s="2"/>
      <c r="M37" s="2"/>
      <c r="N37" s="2">
        <v>8</v>
      </c>
      <c r="O37" s="2">
        <v>360</v>
      </c>
      <c r="P37" s="2"/>
      <c r="Q37" s="2"/>
      <c r="R37" s="2">
        <f t="shared" si="0"/>
        <v>550</v>
      </c>
      <c r="S37" s="3">
        <f t="shared" si="8"/>
        <v>1</v>
      </c>
    </row>
    <row r="38" spans="1:19" ht="18" customHeight="1" x14ac:dyDescent="0.15">
      <c r="A38" s="1" t="s">
        <v>21</v>
      </c>
      <c r="B38" s="2">
        <v>4</v>
      </c>
      <c r="C38" s="2">
        <v>2</v>
      </c>
      <c r="D38" s="14">
        <f t="shared" si="1"/>
        <v>50</v>
      </c>
      <c r="E38" s="9"/>
      <c r="F38" s="5">
        <f t="shared" si="2"/>
        <v>50</v>
      </c>
      <c r="G38" s="2"/>
      <c r="H38" s="2">
        <v>2</v>
      </c>
      <c r="I38" s="2"/>
      <c r="J38" s="2"/>
      <c r="K38" s="2"/>
      <c r="L38" s="2"/>
      <c r="M38" s="2"/>
      <c r="N38" s="2">
        <v>2</v>
      </c>
      <c r="O38" s="2">
        <v>160</v>
      </c>
      <c r="P38" s="2"/>
      <c r="Q38" s="2"/>
      <c r="R38" s="2">
        <f t="shared" si="0"/>
        <v>210</v>
      </c>
      <c r="S38" s="8">
        <f t="shared" si="8"/>
        <v>4</v>
      </c>
    </row>
    <row r="39" spans="1:19" ht="18" customHeight="1" x14ac:dyDescent="0.15">
      <c r="A39" s="1" t="s">
        <v>22</v>
      </c>
      <c r="B39" s="2">
        <v>10</v>
      </c>
      <c r="C39" s="2">
        <v>2</v>
      </c>
      <c r="D39" s="14">
        <f t="shared" si="1"/>
        <v>110</v>
      </c>
      <c r="E39" s="9"/>
      <c r="F39" s="5">
        <f t="shared" si="2"/>
        <v>110</v>
      </c>
      <c r="G39" s="2"/>
      <c r="H39" s="2">
        <v>1</v>
      </c>
      <c r="I39" s="2"/>
      <c r="J39" s="2"/>
      <c r="K39" s="2"/>
      <c r="L39" s="2"/>
      <c r="M39" s="2"/>
      <c r="N39" s="2">
        <v>1</v>
      </c>
      <c r="O39" s="2">
        <v>80</v>
      </c>
      <c r="P39" s="2"/>
      <c r="Q39" s="2"/>
      <c r="R39" s="2">
        <f t="shared" si="0"/>
        <v>190</v>
      </c>
      <c r="S39" s="8">
        <f t="shared" si="8"/>
        <v>5</v>
      </c>
    </row>
    <row r="40" spans="1:19" ht="18" customHeight="1" x14ac:dyDescent="0.15">
      <c r="A40" s="1" t="s">
        <v>23</v>
      </c>
      <c r="B40" s="2">
        <v>10</v>
      </c>
      <c r="C40" s="2">
        <v>2</v>
      </c>
      <c r="D40" s="14">
        <f t="shared" si="1"/>
        <v>110</v>
      </c>
      <c r="E40" s="9">
        <v>10</v>
      </c>
      <c r="F40" s="5">
        <f t="shared" si="2"/>
        <v>120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f t="shared" si="0"/>
        <v>120</v>
      </c>
      <c r="S40" s="8">
        <f t="shared" si="8"/>
        <v>7</v>
      </c>
    </row>
    <row r="41" spans="1:19" ht="18" customHeight="1" x14ac:dyDescent="0.15">
      <c r="A41" s="1" t="s">
        <v>24</v>
      </c>
      <c r="B41" s="2">
        <v>12</v>
      </c>
      <c r="C41" s="2">
        <v>2</v>
      </c>
      <c r="D41" s="14">
        <f t="shared" si="1"/>
        <v>130</v>
      </c>
      <c r="E41" s="9"/>
      <c r="F41" s="5">
        <f t="shared" si="2"/>
        <v>130</v>
      </c>
      <c r="G41" s="2"/>
      <c r="H41" s="2">
        <v>1</v>
      </c>
      <c r="I41" s="2"/>
      <c r="J41" s="2"/>
      <c r="K41" s="2"/>
      <c r="L41" s="2"/>
      <c r="M41" s="2"/>
      <c r="N41" s="2">
        <v>2</v>
      </c>
      <c r="O41" s="2">
        <v>90</v>
      </c>
      <c r="P41" s="2"/>
      <c r="Q41" s="2"/>
      <c r="R41" s="2">
        <f t="shared" si="0"/>
        <v>220</v>
      </c>
      <c r="S41" s="3">
        <f t="shared" si="8"/>
        <v>3</v>
      </c>
    </row>
    <row r="42" spans="1:19" ht="18" customHeight="1" x14ac:dyDescent="0.15">
      <c r="A42" s="15" t="s">
        <v>25</v>
      </c>
      <c r="B42" s="2">
        <f>SUM(B30:B41)</f>
        <v>74</v>
      </c>
      <c r="C42" s="2">
        <f t="shared" ref="C42:N42" si="9">SUM(C30:C41)</f>
        <v>24</v>
      </c>
      <c r="D42" s="2">
        <f t="shared" si="9"/>
        <v>860</v>
      </c>
      <c r="E42" s="2">
        <f t="shared" si="9"/>
        <v>70</v>
      </c>
      <c r="F42" s="2">
        <f t="shared" si="9"/>
        <v>930</v>
      </c>
      <c r="G42" s="2">
        <f t="shared" si="9"/>
        <v>0</v>
      </c>
      <c r="H42" s="2">
        <f t="shared" si="9"/>
        <v>13</v>
      </c>
      <c r="I42" s="2">
        <f t="shared" si="9"/>
        <v>0</v>
      </c>
      <c r="J42" s="2">
        <f t="shared" si="9"/>
        <v>0</v>
      </c>
      <c r="K42" s="2">
        <f t="shared" si="9"/>
        <v>0</v>
      </c>
      <c r="L42" s="2">
        <f t="shared" si="9"/>
        <v>0</v>
      </c>
      <c r="M42" s="2">
        <f t="shared" si="9"/>
        <v>0</v>
      </c>
      <c r="N42" s="2">
        <f t="shared" si="9"/>
        <v>16</v>
      </c>
      <c r="O42" s="2">
        <f>SUM(O30:O41)</f>
        <v>1090</v>
      </c>
      <c r="P42" s="2">
        <f t="shared" ref="P42:Q42" si="10">SUM(P30:P41)</f>
        <v>0</v>
      </c>
      <c r="Q42" s="2">
        <f t="shared" si="10"/>
        <v>0</v>
      </c>
      <c r="R42" s="2">
        <f t="shared" ref="R42" si="11">F42+O42</f>
        <v>2020</v>
      </c>
      <c r="S42" s="2"/>
    </row>
    <row r="43" spans="1:19" ht="18" customHeight="1" x14ac:dyDescent="0.15">
      <c r="A43" s="15" t="s">
        <v>56</v>
      </c>
      <c r="B43" s="2">
        <f>B29+B42</f>
        <v>341</v>
      </c>
      <c r="C43" s="2">
        <f t="shared" ref="C43:Q43" si="12">C29+C42</f>
        <v>68</v>
      </c>
      <c r="D43" s="2">
        <f t="shared" si="12"/>
        <v>3750</v>
      </c>
      <c r="E43" s="2">
        <f t="shared" si="12"/>
        <v>270</v>
      </c>
      <c r="F43" s="2">
        <f t="shared" si="12"/>
        <v>4020</v>
      </c>
      <c r="G43" s="2">
        <f t="shared" si="12"/>
        <v>0</v>
      </c>
      <c r="H43" s="2">
        <f t="shared" si="12"/>
        <v>66</v>
      </c>
      <c r="I43" s="2">
        <f t="shared" si="12"/>
        <v>0</v>
      </c>
      <c r="J43" s="2">
        <f t="shared" si="12"/>
        <v>0</v>
      </c>
      <c r="K43" s="2">
        <f t="shared" si="12"/>
        <v>0</v>
      </c>
      <c r="L43" s="2">
        <f t="shared" si="12"/>
        <v>2</v>
      </c>
      <c r="M43" s="2">
        <f t="shared" si="12"/>
        <v>6</v>
      </c>
      <c r="N43" s="2">
        <f t="shared" si="12"/>
        <v>155</v>
      </c>
      <c r="O43" s="2">
        <f t="shared" si="12"/>
        <v>6160</v>
      </c>
      <c r="P43" s="2">
        <f t="shared" si="12"/>
        <v>0</v>
      </c>
      <c r="Q43" s="2">
        <f t="shared" si="12"/>
        <v>0</v>
      </c>
      <c r="R43" s="2">
        <f>R29+R42</f>
        <v>10180</v>
      </c>
      <c r="S43" s="2"/>
    </row>
    <row r="44" spans="1:19" ht="66.75" customHeight="1" x14ac:dyDescent="0.15">
      <c r="A44" s="24" t="s">
        <v>46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</sheetData>
  <sortState ref="R7:R41">
    <sortCondition descending="1" ref="R7:R41"/>
  </sortState>
  <mergeCells count="23">
    <mergeCell ref="A44:S44"/>
    <mergeCell ref="H5:H6"/>
    <mergeCell ref="R4:R6"/>
    <mergeCell ref="S4:S6"/>
    <mergeCell ref="D5:F5"/>
    <mergeCell ref="B5:B6"/>
    <mergeCell ref="C5:C6"/>
    <mergeCell ref="A4:A6"/>
    <mergeCell ref="Q5:Q6"/>
    <mergeCell ref="P4:Q4"/>
    <mergeCell ref="P5:P6"/>
    <mergeCell ref="G4:O4"/>
    <mergeCell ref="A2:S2"/>
    <mergeCell ref="O3:S3"/>
    <mergeCell ref="I5:I6"/>
    <mergeCell ref="J5:J6"/>
    <mergeCell ref="L5:L6"/>
    <mergeCell ref="B4:F4"/>
    <mergeCell ref="M5:M6"/>
    <mergeCell ref="O5:O6"/>
    <mergeCell ref="N5:N6"/>
    <mergeCell ref="G5:G6"/>
    <mergeCell ref="K5:K6"/>
  </mergeCells>
  <phoneticPr fontId="1" type="noConversion"/>
  <printOptions horizontalCentered="1"/>
  <pageMargins left="0.23622047244094491" right="0.23622047244094491" top="0.47244094488188981" bottom="0.47244094488188981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杨慧贤</cp:lastModifiedBy>
  <cp:lastPrinted>2021-02-23T08:33:20Z</cp:lastPrinted>
  <dcterms:created xsi:type="dcterms:W3CDTF">2017-07-04T14:23:58Z</dcterms:created>
  <dcterms:modified xsi:type="dcterms:W3CDTF">2021-02-23T08:35:18Z</dcterms:modified>
</cp:coreProperties>
</file>