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-15" yWindow="75" windowWidth="10770" windowHeight="10215"/>
  </bookViews>
  <sheets>
    <sheet name="明细表" sheetId="10" r:id="rId1"/>
  </sheets>
  <externalReferences>
    <externalReference r:id="rId2"/>
  </externalReferences>
  <definedNames>
    <definedName name="_xlnm._FilterDatabase" localSheetId="0" hidden="1">明细表!$A$6:$U$200</definedName>
    <definedName name="FF">[1]⑦财务!$AK$10:$AK$22</definedName>
    <definedName name="JJ">[1]⑧农民负担!$AX$10:$AX$22</definedName>
    <definedName name="_xlnm.Print_Titles" localSheetId="0">明细表!$4:$6</definedName>
  </definedNames>
  <calcPr calcId="145621" fullPrecision="0"/>
</workbook>
</file>

<file path=xl/calcChain.xml><?xml version="1.0" encoding="utf-8"?>
<calcChain xmlns="http://schemas.openxmlformats.org/spreadsheetml/2006/main">
  <c r="M7" i="10" l="1"/>
  <c r="N7" i="10"/>
  <c r="O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7" i="10" l="1"/>
  <c r="Q192" i="10" l="1"/>
  <c r="Q193" i="10"/>
  <c r="G193" i="10"/>
  <c r="T193" i="10" s="1"/>
  <c r="G192" i="10"/>
  <c r="T192" i="10" s="1"/>
  <c r="G191" i="10"/>
  <c r="T191" i="10" s="1"/>
  <c r="Q198" i="10"/>
  <c r="Q196" i="10"/>
  <c r="Q194" i="10"/>
  <c r="Q187" i="10"/>
  <c r="Q183" i="10"/>
  <c r="Q181" i="10"/>
  <c r="Q179" i="10"/>
  <c r="Q175" i="10"/>
  <c r="Q173" i="10"/>
  <c r="Q171" i="10"/>
  <c r="Q167" i="10"/>
  <c r="Q165" i="10"/>
  <c r="Q163" i="10"/>
  <c r="Q159" i="10"/>
  <c r="Q157" i="10"/>
  <c r="P155" i="10"/>
  <c r="Q151" i="10"/>
  <c r="Q149" i="10"/>
  <c r="Q147" i="10"/>
  <c r="Q143" i="10"/>
  <c r="Q141" i="10"/>
  <c r="Q139" i="10"/>
  <c r="Q135" i="10"/>
  <c r="Q133" i="10"/>
  <c r="Q131" i="10"/>
  <c r="Q127" i="10"/>
  <c r="Q125" i="10"/>
  <c r="Q123" i="10"/>
  <c r="Q119" i="10"/>
  <c r="Q117" i="10"/>
  <c r="Q115" i="10"/>
  <c r="Q111" i="10"/>
  <c r="Q109" i="10"/>
  <c r="Q107" i="10"/>
  <c r="Q103" i="10"/>
  <c r="Q101" i="10"/>
  <c r="Q99" i="10"/>
  <c r="P96" i="10"/>
  <c r="Q96" i="10" s="1"/>
  <c r="Q95" i="10"/>
  <c r="Q93" i="10"/>
  <c r="Q91" i="10"/>
  <c r="Q87" i="10"/>
  <c r="Q85" i="10"/>
  <c r="Q83" i="10"/>
  <c r="Q79" i="10"/>
  <c r="Q77" i="10"/>
  <c r="Q75" i="10"/>
  <c r="Q73" i="10"/>
  <c r="Q71" i="10"/>
  <c r="Q69" i="10"/>
  <c r="Q67" i="10"/>
  <c r="Q63" i="10"/>
  <c r="Q61" i="10"/>
  <c r="Q59" i="10"/>
  <c r="Q57" i="10"/>
  <c r="Q55" i="10"/>
  <c r="Q53" i="10"/>
  <c r="Q51" i="10"/>
  <c r="Q47" i="10"/>
  <c r="Q45" i="10"/>
  <c r="Q43" i="10"/>
  <c r="Q41" i="10"/>
  <c r="Q39" i="10"/>
  <c r="Q37" i="10"/>
  <c r="Q35" i="10"/>
  <c r="Q31" i="10"/>
  <c r="Q29" i="10"/>
  <c r="Q27" i="10"/>
  <c r="Q25" i="10"/>
  <c r="Q23" i="10"/>
  <c r="Q21" i="10"/>
  <c r="Q19" i="10"/>
  <c r="Q15" i="10"/>
  <c r="Q13" i="10"/>
  <c r="Q11" i="10"/>
  <c r="Q9" i="10"/>
  <c r="G200" i="10"/>
  <c r="T200" i="10" s="1"/>
  <c r="G199" i="10"/>
  <c r="T199" i="10" s="1"/>
  <c r="G198" i="10"/>
  <c r="T198" i="10" s="1"/>
  <c r="G197" i="10"/>
  <c r="T197" i="10" s="1"/>
  <c r="G196" i="10"/>
  <c r="T196" i="10" s="1"/>
  <c r="G195" i="10"/>
  <c r="T195" i="10" s="1"/>
  <c r="G194" i="10"/>
  <c r="T194" i="10" s="1"/>
  <c r="G190" i="10"/>
  <c r="T190" i="10" s="1"/>
  <c r="G189" i="10"/>
  <c r="T189" i="10" s="1"/>
  <c r="G188" i="10"/>
  <c r="T188" i="10" s="1"/>
  <c r="G187" i="10"/>
  <c r="T187" i="10" s="1"/>
  <c r="G186" i="10"/>
  <c r="T186" i="10" s="1"/>
  <c r="G185" i="10"/>
  <c r="T185" i="10" s="1"/>
  <c r="G184" i="10"/>
  <c r="T184" i="10" s="1"/>
  <c r="G183" i="10"/>
  <c r="T183" i="10" s="1"/>
  <c r="G182" i="10"/>
  <c r="T182" i="10" s="1"/>
  <c r="G181" i="10"/>
  <c r="T181" i="10" s="1"/>
  <c r="G180" i="10"/>
  <c r="T180" i="10" s="1"/>
  <c r="G179" i="10"/>
  <c r="T179" i="10" s="1"/>
  <c r="G178" i="10"/>
  <c r="T178" i="10" s="1"/>
  <c r="G177" i="10"/>
  <c r="T177" i="10" s="1"/>
  <c r="G176" i="10"/>
  <c r="T176" i="10" s="1"/>
  <c r="G175" i="10"/>
  <c r="T175" i="10" s="1"/>
  <c r="G174" i="10"/>
  <c r="T174" i="10" s="1"/>
  <c r="G173" i="10"/>
  <c r="T173" i="10" s="1"/>
  <c r="G172" i="10"/>
  <c r="T172" i="10" s="1"/>
  <c r="G171" i="10"/>
  <c r="T171" i="10" s="1"/>
  <c r="G170" i="10"/>
  <c r="T170" i="10" s="1"/>
  <c r="G169" i="10"/>
  <c r="T169" i="10" s="1"/>
  <c r="G168" i="10"/>
  <c r="T168" i="10" s="1"/>
  <c r="G167" i="10"/>
  <c r="T167" i="10" s="1"/>
  <c r="G166" i="10"/>
  <c r="T166" i="10" s="1"/>
  <c r="G165" i="10"/>
  <c r="T165" i="10" s="1"/>
  <c r="G164" i="10"/>
  <c r="T164" i="10" s="1"/>
  <c r="G163" i="10"/>
  <c r="T163" i="10" s="1"/>
  <c r="G162" i="10"/>
  <c r="G161" i="10"/>
  <c r="T161" i="10" s="1"/>
  <c r="G160" i="10"/>
  <c r="T160" i="10" s="1"/>
  <c r="G159" i="10"/>
  <c r="T159" i="10" s="1"/>
  <c r="G158" i="10"/>
  <c r="T158" i="10" s="1"/>
  <c r="G157" i="10"/>
  <c r="T157" i="10" s="1"/>
  <c r="G156" i="10"/>
  <c r="T156" i="10" s="1"/>
  <c r="G155" i="10"/>
  <c r="G154" i="10"/>
  <c r="G153" i="10"/>
  <c r="T153" i="10" s="1"/>
  <c r="G152" i="10"/>
  <c r="T152" i="10" s="1"/>
  <c r="G151" i="10"/>
  <c r="T151" i="10" s="1"/>
  <c r="G150" i="10"/>
  <c r="T150" i="10" s="1"/>
  <c r="G149" i="10"/>
  <c r="T149" i="10" s="1"/>
  <c r="G148" i="10"/>
  <c r="T148" i="10" s="1"/>
  <c r="G147" i="10"/>
  <c r="T147" i="10" s="1"/>
  <c r="G146" i="10"/>
  <c r="T146" i="10" s="1"/>
  <c r="G145" i="10"/>
  <c r="T145" i="10" s="1"/>
  <c r="G144" i="10"/>
  <c r="T144" i="10" s="1"/>
  <c r="G143" i="10"/>
  <c r="T143" i="10" s="1"/>
  <c r="G142" i="10"/>
  <c r="T142" i="10" s="1"/>
  <c r="G141" i="10"/>
  <c r="G140" i="10"/>
  <c r="T140" i="10" s="1"/>
  <c r="G139" i="10"/>
  <c r="T139" i="10" s="1"/>
  <c r="G138" i="10"/>
  <c r="G137" i="10"/>
  <c r="T137" i="10" s="1"/>
  <c r="G136" i="10"/>
  <c r="T136" i="10" s="1"/>
  <c r="G135" i="10"/>
  <c r="T135" i="10" s="1"/>
  <c r="G134" i="10"/>
  <c r="T134" i="10" s="1"/>
  <c r="G133" i="10"/>
  <c r="T133" i="10" s="1"/>
  <c r="G132" i="10"/>
  <c r="T132" i="10" s="1"/>
  <c r="G131" i="10"/>
  <c r="T131" i="10" s="1"/>
  <c r="G130" i="10"/>
  <c r="T130" i="10" s="1"/>
  <c r="G129" i="10"/>
  <c r="T129" i="10" s="1"/>
  <c r="G128" i="10"/>
  <c r="T128" i="10" s="1"/>
  <c r="G127" i="10"/>
  <c r="T127" i="10" s="1"/>
  <c r="G126" i="10"/>
  <c r="G125" i="10"/>
  <c r="T125" i="10" s="1"/>
  <c r="G124" i="10"/>
  <c r="G123" i="10"/>
  <c r="T123" i="10" s="1"/>
  <c r="G122" i="10"/>
  <c r="T122" i="10" s="1"/>
  <c r="G121" i="10"/>
  <c r="T121" i="10" s="1"/>
  <c r="G120" i="10"/>
  <c r="T120" i="10" s="1"/>
  <c r="G119" i="10"/>
  <c r="T119" i="10" s="1"/>
  <c r="G118" i="10"/>
  <c r="T118" i="10" s="1"/>
  <c r="G117" i="10"/>
  <c r="G116" i="10"/>
  <c r="T116" i="10" s="1"/>
  <c r="G115" i="10"/>
  <c r="T115" i="10" s="1"/>
  <c r="G114" i="10"/>
  <c r="T114" i="10" s="1"/>
  <c r="G113" i="10"/>
  <c r="T113" i="10" s="1"/>
  <c r="G112" i="10"/>
  <c r="G111" i="10"/>
  <c r="T111" i="10" s="1"/>
  <c r="G110" i="10"/>
  <c r="T110" i="10" s="1"/>
  <c r="G109" i="10"/>
  <c r="T109" i="10" s="1"/>
  <c r="G108" i="10"/>
  <c r="T108" i="10" s="1"/>
  <c r="G107" i="10"/>
  <c r="T107" i="10" s="1"/>
  <c r="G106" i="10"/>
  <c r="T106" i="10" s="1"/>
  <c r="G105" i="10"/>
  <c r="T105" i="10" s="1"/>
  <c r="G104" i="10"/>
  <c r="T104" i="10" s="1"/>
  <c r="G103" i="10"/>
  <c r="T103" i="10" s="1"/>
  <c r="G102" i="10"/>
  <c r="G101" i="10"/>
  <c r="T101" i="10" s="1"/>
  <c r="G100" i="10"/>
  <c r="T100" i="10" s="1"/>
  <c r="G99" i="10"/>
  <c r="G98" i="10"/>
  <c r="T98" i="10" s="1"/>
  <c r="G97" i="10"/>
  <c r="T97" i="10" s="1"/>
  <c r="G96" i="10"/>
  <c r="G95" i="10"/>
  <c r="T95" i="10" s="1"/>
  <c r="G94" i="10"/>
  <c r="G93" i="10"/>
  <c r="G92" i="10"/>
  <c r="T92" i="10" s="1"/>
  <c r="G91" i="10"/>
  <c r="T91" i="10" s="1"/>
  <c r="G90" i="10"/>
  <c r="T90" i="10" s="1"/>
  <c r="G89" i="10"/>
  <c r="G88" i="10"/>
  <c r="G87" i="10"/>
  <c r="T87" i="10" s="1"/>
  <c r="G86" i="10"/>
  <c r="T86" i="10" s="1"/>
  <c r="G85" i="10"/>
  <c r="T85" i="10" s="1"/>
  <c r="G84" i="10"/>
  <c r="G83" i="10"/>
  <c r="T83" i="10" s="1"/>
  <c r="G82" i="10"/>
  <c r="G81" i="10"/>
  <c r="T81" i="10" s="1"/>
  <c r="G80" i="10"/>
  <c r="T80" i="10" s="1"/>
  <c r="G79" i="10"/>
  <c r="T79" i="10" s="1"/>
  <c r="G78" i="10"/>
  <c r="T78" i="10" s="1"/>
  <c r="G77" i="10"/>
  <c r="G76" i="10"/>
  <c r="T76" i="10" s="1"/>
  <c r="G75" i="10"/>
  <c r="G74" i="10"/>
  <c r="T74" i="10" s="1"/>
  <c r="G73" i="10"/>
  <c r="T73" i="10" s="1"/>
  <c r="G72" i="10"/>
  <c r="T72" i="10" s="1"/>
  <c r="G71" i="10"/>
  <c r="G70" i="10"/>
  <c r="T70" i="10" s="1"/>
  <c r="G69" i="10"/>
  <c r="T69" i="10" s="1"/>
  <c r="G68" i="10"/>
  <c r="T68" i="10" s="1"/>
  <c r="G67" i="10"/>
  <c r="T67" i="10" s="1"/>
  <c r="G66" i="10"/>
  <c r="T66" i="10" s="1"/>
  <c r="G65" i="10"/>
  <c r="T65" i="10" s="1"/>
  <c r="G64" i="10"/>
  <c r="T64" i="10" s="1"/>
  <c r="G63" i="10"/>
  <c r="T63" i="10" s="1"/>
  <c r="G62" i="10"/>
  <c r="T62" i="10" s="1"/>
  <c r="G61" i="10"/>
  <c r="T61" i="10" s="1"/>
  <c r="G60" i="10"/>
  <c r="T60" i="10" s="1"/>
  <c r="G59" i="10"/>
  <c r="T59" i="10" s="1"/>
  <c r="G58" i="10"/>
  <c r="T58" i="10" s="1"/>
  <c r="G57" i="10"/>
  <c r="T57" i="10" s="1"/>
  <c r="G56" i="10"/>
  <c r="T56" i="10" s="1"/>
  <c r="G55" i="10"/>
  <c r="T55" i="10" s="1"/>
  <c r="G54" i="10"/>
  <c r="T54" i="10" s="1"/>
  <c r="G53" i="10"/>
  <c r="T53" i="10" s="1"/>
  <c r="G52" i="10"/>
  <c r="T52" i="10" s="1"/>
  <c r="G51" i="10"/>
  <c r="T51" i="10" s="1"/>
  <c r="G50" i="10"/>
  <c r="T50" i="10" s="1"/>
  <c r="G49" i="10"/>
  <c r="G48" i="10"/>
  <c r="T48" i="10" s="1"/>
  <c r="G47" i="10"/>
  <c r="T47" i="10" s="1"/>
  <c r="G46" i="10"/>
  <c r="T46" i="10" s="1"/>
  <c r="G45" i="10"/>
  <c r="T45" i="10" s="1"/>
  <c r="G44" i="10"/>
  <c r="G43" i="10"/>
  <c r="T43" i="10" s="1"/>
  <c r="G42" i="10"/>
  <c r="T42" i="10" s="1"/>
  <c r="G41" i="10"/>
  <c r="G40" i="10"/>
  <c r="T40" i="10" s="1"/>
  <c r="G39" i="10"/>
  <c r="T39" i="10" s="1"/>
  <c r="G38" i="10"/>
  <c r="T38" i="10" s="1"/>
  <c r="G37" i="10"/>
  <c r="G36" i="10"/>
  <c r="T36" i="10" s="1"/>
  <c r="G35" i="10"/>
  <c r="T35" i="10" s="1"/>
  <c r="G34" i="10"/>
  <c r="T34" i="10" s="1"/>
  <c r="G33" i="10"/>
  <c r="T33" i="10" s="1"/>
  <c r="G32" i="10"/>
  <c r="T32" i="10" s="1"/>
  <c r="G31" i="10"/>
  <c r="T31" i="10" s="1"/>
  <c r="G30" i="10"/>
  <c r="T30" i="10" s="1"/>
  <c r="G29" i="10"/>
  <c r="T29" i="10" s="1"/>
  <c r="G28" i="10"/>
  <c r="T28" i="10" s="1"/>
  <c r="G27" i="10"/>
  <c r="T27" i="10" s="1"/>
  <c r="G26" i="10"/>
  <c r="T26" i="10" s="1"/>
  <c r="G25" i="10"/>
  <c r="G24" i="10"/>
  <c r="T24" i="10" s="1"/>
  <c r="G23" i="10"/>
  <c r="T23" i="10" s="1"/>
  <c r="G22" i="10"/>
  <c r="T22" i="10" s="1"/>
  <c r="G21" i="10"/>
  <c r="T21" i="10" s="1"/>
  <c r="G20" i="10"/>
  <c r="T20" i="10" s="1"/>
  <c r="G19" i="10"/>
  <c r="T19" i="10" s="1"/>
  <c r="G18" i="10"/>
  <c r="T18" i="10" s="1"/>
  <c r="G17" i="10"/>
  <c r="T17" i="10" s="1"/>
  <c r="G16" i="10"/>
  <c r="T16" i="10" s="1"/>
  <c r="G15" i="10"/>
  <c r="T15" i="10" s="1"/>
  <c r="G14" i="10"/>
  <c r="T14" i="10" s="1"/>
  <c r="G13" i="10"/>
  <c r="T13" i="10" s="1"/>
  <c r="G12" i="10"/>
  <c r="T12" i="10" s="1"/>
  <c r="G11" i="10"/>
  <c r="T11" i="10" s="1"/>
  <c r="G10" i="10"/>
  <c r="T10" i="10" s="1"/>
  <c r="G9" i="10"/>
  <c r="T9" i="10" s="1"/>
  <c r="G8" i="10"/>
  <c r="T8" i="10" s="1"/>
  <c r="J7" i="10"/>
  <c r="I7" i="10"/>
  <c r="H7" i="10"/>
  <c r="E7" i="10"/>
  <c r="D7" i="10"/>
  <c r="C7" i="10"/>
  <c r="Q8" i="10"/>
  <c r="Q17" i="10"/>
  <c r="Q33" i="10"/>
  <c r="Q49" i="10"/>
  <c r="Q65" i="10"/>
  <c r="Q81" i="10"/>
  <c r="Q89" i="10"/>
  <c r="Q97" i="10"/>
  <c r="Q105" i="10"/>
  <c r="Q113" i="10"/>
  <c r="Q121" i="10"/>
  <c r="Q129" i="10"/>
  <c r="Q137" i="10"/>
  <c r="Q145" i="10"/>
  <c r="Q153" i="10"/>
  <c r="Q161" i="10"/>
  <c r="Q169" i="10"/>
  <c r="Q177" i="10"/>
  <c r="Q185" i="10"/>
  <c r="Q189" i="10"/>
  <c r="Q200" i="10"/>
  <c r="Q10" i="10"/>
  <c r="Q12" i="10"/>
  <c r="Q14" i="10"/>
  <c r="Q16" i="10"/>
  <c r="Q18" i="10"/>
  <c r="Q20" i="10"/>
  <c r="Q22" i="10"/>
  <c r="Q24" i="10"/>
  <c r="Q26" i="10"/>
  <c r="Q28" i="10"/>
  <c r="Q30" i="10"/>
  <c r="Q32" i="10"/>
  <c r="Q34" i="10"/>
  <c r="Q36" i="10"/>
  <c r="Q38" i="10"/>
  <c r="Q40" i="10"/>
  <c r="Q42" i="10"/>
  <c r="Q44" i="10"/>
  <c r="Q46" i="10"/>
  <c r="Q48" i="10"/>
  <c r="Q50" i="10"/>
  <c r="Q52" i="10"/>
  <c r="Q54" i="10"/>
  <c r="Q56" i="10"/>
  <c r="Q58" i="10"/>
  <c r="Q60" i="10"/>
  <c r="Q62" i="10"/>
  <c r="Q64" i="10"/>
  <c r="Q66" i="10"/>
  <c r="Q68" i="10"/>
  <c r="Q70" i="10"/>
  <c r="Q72" i="10"/>
  <c r="Q74" i="10"/>
  <c r="Q76" i="10"/>
  <c r="Q78" i="10"/>
  <c r="Q80" i="10"/>
  <c r="Q82" i="10"/>
  <c r="Q84" i="10"/>
  <c r="Q86" i="10"/>
  <c r="Q88" i="10"/>
  <c r="Q90" i="10"/>
  <c r="Q92" i="10"/>
  <c r="Q94" i="10"/>
  <c r="Q98" i="10"/>
  <c r="Q100" i="10"/>
  <c r="Q102" i="10"/>
  <c r="Q104" i="10"/>
  <c r="Q106" i="10"/>
  <c r="Q108" i="10"/>
  <c r="Q110" i="10"/>
  <c r="Q112" i="10"/>
  <c r="Q114" i="10"/>
  <c r="Q116" i="10"/>
  <c r="Q118" i="10"/>
  <c r="Q120" i="10"/>
  <c r="Q122" i="10"/>
  <c r="Q124" i="10"/>
  <c r="Q126" i="10"/>
  <c r="Q128" i="10"/>
  <c r="Q130" i="10"/>
  <c r="Q132" i="10"/>
  <c r="Q134" i="10"/>
  <c r="Q136" i="10"/>
  <c r="Q138" i="10"/>
  <c r="Q140" i="10"/>
  <c r="Q142" i="10"/>
  <c r="Q144" i="10"/>
  <c r="Q146" i="10"/>
  <c r="Q148" i="10"/>
  <c r="Q150" i="10"/>
  <c r="Q152" i="10"/>
  <c r="Q154" i="10"/>
  <c r="Q156" i="10"/>
  <c r="Q158" i="10"/>
  <c r="Q160" i="10"/>
  <c r="Q162" i="10"/>
  <c r="Q164" i="10"/>
  <c r="Q166" i="10"/>
  <c r="Q168" i="10"/>
  <c r="Q170" i="10"/>
  <c r="Q172" i="10"/>
  <c r="Q174" i="10"/>
  <c r="Q176" i="10"/>
  <c r="Q178" i="10"/>
  <c r="Q180" i="10"/>
  <c r="Q182" i="10"/>
  <c r="Q184" i="10"/>
  <c r="Q186" i="10"/>
  <c r="Q188" i="10"/>
  <c r="Q190" i="10"/>
  <c r="Q195" i="10"/>
  <c r="Q197" i="10"/>
  <c r="Q199" i="10"/>
  <c r="Q191" i="10"/>
  <c r="Q155" i="10" l="1"/>
  <c r="T7" i="10"/>
  <c r="P7" i="10"/>
  <c r="R10" i="10"/>
  <c r="K10" i="10" s="1"/>
  <c r="R14" i="10"/>
  <c r="K14" i="10" s="1"/>
  <c r="R18" i="10"/>
  <c r="K18" i="10" s="1"/>
  <c r="R22" i="10"/>
  <c r="K22" i="10" s="1"/>
  <c r="R26" i="10"/>
  <c r="K26" i="10" s="1"/>
  <c r="R30" i="10"/>
  <c r="K30" i="10" s="1"/>
  <c r="R34" i="10"/>
  <c r="K34" i="10" s="1"/>
  <c r="R38" i="10"/>
  <c r="K38" i="10" s="1"/>
  <c r="R50" i="10"/>
  <c r="K50" i="10" s="1"/>
  <c r="R54" i="10"/>
  <c r="K54" i="10" s="1"/>
  <c r="R58" i="10"/>
  <c r="K58" i="10" s="1"/>
  <c r="R62" i="10"/>
  <c r="K62" i="10" s="1"/>
  <c r="R66" i="10"/>
  <c r="K66" i="10" s="1"/>
  <c r="R70" i="10"/>
  <c r="K70" i="10" s="1"/>
  <c r="R74" i="10"/>
  <c r="K74" i="10" s="1"/>
  <c r="R78" i="10"/>
  <c r="K78" i="10" s="1"/>
  <c r="S82" i="10"/>
  <c r="R82" i="10" s="1"/>
  <c r="K82" i="10" s="1"/>
  <c r="R86" i="10"/>
  <c r="K86" i="10" s="1"/>
  <c r="R90" i="10"/>
  <c r="K90" i="10" s="1"/>
  <c r="S94" i="10"/>
  <c r="R94" i="10" s="1"/>
  <c r="K94" i="10" s="1"/>
  <c r="R98" i="10"/>
  <c r="K98" i="10" s="1"/>
  <c r="S102" i="10"/>
  <c r="R102" i="10" s="1"/>
  <c r="K102" i="10" s="1"/>
  <c r="R106" i="10"/>
  <c r="K106" i="10" s="1"/>
  <c r="R110" i="10"/>
  <c r="K110" i="10" s="1"/>
  <c r="R114" i="10"/>
  <c r="K114" i="10" s="1"/>
  <c r="R118" i="10"/>
  <c r="K118" i="10" s="1"/>
  <c r="R122" i="10"/>
  <c r="K122" i="10" s="1"/>
  <c r="S126" i="10"/>
  <c r="R126" i="10" s="1"/>
  <c r="K126" i="10" s="1"/>
  <c r="R130" i="10"/>
  <c r="K130" i="10" s="1"/>
  <c r="R134" i="10"/>
  <c r="K134" i="10" s="1"/>
  <c r="S138" i="10"/>
  <c r="R138" i="10" s="1"/>
  <c r="K138" i="10" s="1"/>
  <c r="S154" i="10"/>
  <c r="R154" i="10" s="1"/>
  <c r="K154" i="10" s="1"/>
  <c r="R158" i="10"/>
  <c r="K158" i="10" s="1"/>
  <c r="S162" i="10"/>
  <c r="R162" i="10" s="1"/>
  <c r="K162" i="10" s="1"/>
  <c r="R166" i="10"/>
  <c r="K166" i="10" s="1"/>
  <c r="R170" i="10"/>
  <c r="K170" i="10" s="1"/>
  <c r="R174" i="10"/>
  <c r="K174" i="10" s="1"/>
  <c r="R178" i="10"/>
  <c r="K178" i="10" s="1"/>
  <c r="R182" i="10"/>
  <c r="K182" i="10" s="1"/>
  <c r="R186" i="10"/>
  <c r="K186" i="10" s="1"/>
  <c r="R190" i="10"/>
  <c r="K190" i="10" s="1"/>
  <c r="R197" i="10"/>
  <c r="K197" i="10" s="1"/>
  <c r="R11" i="10"/>
  <c r="K11" i="10" s="1"/>
  <c r="R15" i="10"/>
  <c r="K15" i="10" s="1"/>
  <c r="R19" i="10"/>
  <c r="K19" i="10" s="1"/>
  <c r="R23" i="10"/>
  <c r="K23" i="10" s="1"/>
  <c r="R39" i="10"/>
  <c r="K39" i="10" s="1"/>
  <c r="R63" i="10"/>
  <c r="K63" i="10" s="1"/>
  <c r="R67" i="10"/>
  <c r="K67" i="10" s="1"/>
  <c r="S71" i="10"/>
  <c r="R71" i="10" s="1"/>
  <c r="K71" i="10" s="1"/>
  <c r="S75" i="10"/>
  <c r="R75" i="10" s="1"/>
  <c r="K75" i="10" s="1"/>
  <c r="R79" i="10"/>
  <c r="K79" i="10" s="1"/>
  <c r="R87" i="10"/>
  <c r="K87" i="10" s="1"/>
  <c r="R91" i="10"/>
  <c r="K91" i="10" s="1"/>
  <c r="R95" i="10"/>
  <c r="K95" i="10" s="1"/>
  <c r="S99" i="10"/>
  <c r="R99" i="10" s="1"/>
  <c r="K99" i="10" s="1"/>
  <c r="R103" i="10"/>
  <c r="K103" i="10" s="1"/>
  <c r="R107" i="10"/>
  <c r="K107" i="10" s="1"/>
  <c r="R111" i="10"/>
  <c r="K111" i="10" s="1"/>
  <c r="R115" i="10"/>
  <c r="K115" i="10" s="1"/>
  <c r="R119" i="10"/>
  <c r="K119" i="10" s="1"/>
  <c r="R123" i="10"/>
  <c r="K123" i="10" s="1"/>
  <c r="R127" i="10"/>
  <c r="K127" i="10" s="1"/>
  <c r="R131" i="10"/>
  <c r="K131" i="10" s="1"/>
  <c r="R135" i="10"/>
  <c r="K135" i="10" s="1"/>
  <c r="R139" i="10"/>
  <c r="K139" i="10" s="1"/>
  <c r="R143" i="10"/>
  <c r="K143" i="10" s="1"/>
  <c r="R147" i="10"/>
  <c r="K147" i="10" s="1"/>
  <c r="R151" i="10"/>
  <c r="K151" i="10" s="1"/>
  <c r="S155" i="10"/>
  <c r="R155" i="10" s="1"/>
  <c r="K155" i="10" s="1"/>
  <c r="R159" i="10"/>
  <c r="K159" i="10" s="1"/>
  <c r="R163" i="10"/>
  <c r="K163" i="10" s="1"/>
  <c r="R167" i="10"/>
  <c r="K167" i="10" s="1"/>
  <c r="R171" i="10"/>
  <c r="K171" i="10" s="1"/>
  <c r="R175" i="10"/>
  <c r="K175" i="10" s="1"/>
  <c r="R179" i="10"/>
  <c r="K179" i="10" s="1"/>
  <c r="R183" i="10"/>
  <c r="K183" i="10" s="1"/>
  <c r="R187" i="10"/>
  <c r="K187" i="10" s="1"/>
  <c r="R194" i="10"/>
  <c r="K194" i="10" s="1"/>
  <c r="R198" i="10"/>
  <c r="K198" i="10" s="1"/>
  <c r="R191" i="10"/>
  <c r="K191" i="10" s="1"/>
  <c r="R8" i="10"/>
  <c r="K8" i="10" s="1"/>
  <c r="R12" i="10"/>
  <c r="K12" i="10" s="1"/>
  <c r="R16" i="10"/>
  <c r="K16" i="10" s="1"/>
  <c r="R20" i="10"/>
  <c r="K20" i="10" s="1"/>
  <c r="R24" i="10"/>
  <c r="K24" i="10" s="1"/>
  <c r="R28" i="10"/>
  <c r="K28" i="10" s="1"/>
  <c r="R32" i="10"/>
  <c r="K32" i="10" s="1"/>
  <c r="R36" i="10"/>
  <c r="K36" i="10" s="1"/>
  <c r="R40" i="10"/>
  <c r="K40" i="10" s="1"/>
  <c r="S44" i="10"/>
  <c r="R44" i="10" s="1"/>
  <c r="K44" i="10" s="1"/>
  <c r="R64" i="10"/>
  <c r="K64" i="10" s="1"/>
  <c r="R68" i="10"/>
  <c r="K68" i="10" s="1"/>
  <c r="R72" i="10"/>
  <c r="K72" i="10" s="1"/>
  <c r="R76" i="10"/>
  <c r="R80" i="10"/>
  <c r="K80" i="10" s="1"/>
  <c r="S84" i="10"/>
  <c r="R84" i="10" s="1"/>
  <c r="K84" i="10" s="1"/>
  <c r="S88" i="10"/>
  <c r="R88" i="10" s="1"/>
  <c r="K88" i="10" s="1"/>
  <c r="R92" i="10"/>
  <c r="K92" i="10" s="1"/>
  <c r="S96" i="10"/>
  <c r="R96" i="10" s="1"/>
  <c r="K96" i="10" s="1"/>
  <c r="R100" i="10"/>
  <c r="K100" i="10" s="1"/>
  <c r="R104" i="10"/>
  <c r="K104" i="10" s="1"/>
  <c r="R108" i="10"/>
  <c r="K108" i="10" s="1"/>
  <c r="S112" i="10"/>
  <c r="R112" i="10" s="1"/>
  <c r="K112" i="10" s="1"/>
  <c r="R116" i="10"/>
  <c r="K116" i="10" s="1"/>
  <c r="R120" i="10"/>
  <c r="K120" i="10" s="1"/>
  <c r="S124" i="10"/>
  <c r="R124" i="10" s="1"/>
  <c r="K124" i="10" s="1"/>
  <c r="R140" i="10"/>
  <c r="K140" i="10" s="1"/>
  <c r="R144" i="10"/>
  <c r="K144" i="10" s="1"/>
  <c r="R148" i="10"/>
  <c r="K148" i="10" s="1"/>
  <c r="R152" i="10"/>
  <c r="K152" i="10" s="1"/>
  <c r="R156" i="10"/>
  <c r="K156" i="10" s="1"/>
  <c r="R160" i="10"/>
  <c r="K160" i="10" s="1"/>
  <c r="R164" i="10"/>
  <c r="K164" i="10" s="1"/>
  <c r="R168" i="10"/>
  <c r="K168" i="10" s="1"/>
  <c r="R172" i="10"/>
  <c r="K172" i="10" s="1"/>
  <c r="R176" i="10"/>
  <c r="K176" i="10" s="1"/>
  <c r="R180" i="10"/>
  <c r="K180" i="10" s="1"/>
  <c r="R184" i="10"/>
  <c r="K184" i="10" s="1"/>
  <c r="R188" i="10"/>
  <c r="K188" i="10" s="1"/>
  <c r="R195" i="10"/>
  <c r="K195" i="10" s="1"/>
  <c r="R199" i="10"/>
  <c r="K199" i="10" s="1"/>
  <c r="R192" i="10"/>
  <c r="K192" i="10" s="1"/>
  <c r="R9" i="10"/>
  <c r="K9" i="10" s="1"/>
  <c r="R13" i="10"/>
  <c r="K13" i="10" s="1"/>
  <c r="R17" i="10"/>
  <c r="K17" i="10" s="1"/>
  <c r="R21" i="10"/>
  <c r="K21" i="10" s="1"/>
  <c r="S25" i="10"/>
  <c r="S37" i="10"/>
  <c r="R37" i="10" s="1"/>
  <c r="K37" i="10" s="1"/>
  <c r="S41" i="10"/>
  <c r="R41" i="10" s="1"/>
  <c r="K41" i="10" s="1"/>
  <c r="S49" i="10"/>
  <c r="R49" i="10" s="1"/>
  <c r="K49" i="10" s="1"/>
  <c r="R65" i="10"/>
  <c r="K65" i="10" s="1"/>
  <c r="R69" i="10"/>
  <c r="K69" i="10" s="1"/>
  <c r="R73" i="10"/>
  <c r="K73" i="10" s="1"/>
  <c r="S77" i="10"/>
  <c r="R77" i="10" s="1"/>
  <c r="K77" i="10" s="1"/>
  <c r="R81" i="10"/>
  <c r="K81" i="10" s="1"/>
  <c r="R85" i="10"/>
  <c r="K85" i="10" s="1"/>
  <c r="S89" i="10"/>
  <c r="R89" i="10" s="1"/>
  <c r="K89" i="10" s="1"/>
  <c r="S93" i="10"/>
  <c r="R93" i="10" s="1"/>
  <c r="K93" i="10" s="1"/>
  <c r="R97" i="10"/>
  <c r="K97" i="10" s="1"/>
  <c r="R101" i="10"/>
  <c r="K101" i="10" s="1"/>
  <c r="R105" i="10"/>
  <c r="K105" i="10" s="1"/>
  <c r="R109" i="10"/>
  <c r="K109" i="10" s="1"/>
  <c r="R113" i="10"/>
  <c r="K113" i="10" s="1"/>
  <c r="S117" i="10"/>
  <c r="R117" i="10" s="1"/>
  <c r="K117" i="10" s="1"/>
  <c r="R121" i="10"/>
  <c r="K121" i="10" s="1"/>
  <c r="R125" i="10"/>
  <c r="K125" i="10" s="1"/>
  <c r="R129" i="10"/>
  <c r="K129" i="10" s="1"/>
  <c r="R133" i="10"/>
  <c r="K133" i="10" s="1"/>
  <c r="R137" i="10"/>
  <c r="K137" i="10" s="1"/>
  <c r="S141" i="10"/>
  <c r="R141" i="10" s="1"/>
  <c r="K141" i="10" s="1"/>
  <c r="R145" i="10"/>
  <c r="K145" i="10" s="1"/>
  <c r="R149" i="10"/>
  <c r="K149" i="10" s="1"/>
  <c r="R153" i="10"/>
  <c r="K153" i="10" s="1"/>
  <c r="R157" i="10"/>
  <c r="K157" i="10" s="1"/>
  <c r="R161" i="10"/>
  <c r="K161" i="10" s="1"/>
  <c r="R165" i="10"/>
  <c r="K165" i="10" s="1"/>
  <c r="R169" i="10"/>
  <c r="K169" i="10" s="1"/>
  <c r="R173" i="10"/>
  <c r="K173" i="10" s="1"/>
  <c r="R177" i="10"/>
  <c r="K177" i="10" s="1"/>
  <c r="R181" i="10"/>
  <c r="K181" i="10" s="1"/>
  <c r="R185" i="10"/>
  <c r="K185" i="10" s="1"/>
  <c r="R189" i="10"/>
  <c r="K189" i="10" s="1"/>
  <c r="R196" i="10"/>
  <c r="K196" i="10" s="1"/>
  <c r="R200" i="10"/>
  <c r="K200" i="10" s="1"/>
  <c r="R193" i="10"/>
  <c r="K193" i="10" s="1"/>
  <c r="G7" i="10"/>
  <c r="K76" i="10"/>
  <c r="R25" i="10" l="1"/>
  <c r="K25" i="10" s="1"/>
  <c r="S7" i="10"/>
  <c r="R83" i="10"/>
  <c r="K83" i="10" s="1"/>
  <c r="R59" i="10"/>
  <c r="K59" i="10" s="1"/>
  <c r="R55" i="10"/>
  <c r="K55" i="10" s="1"/>
  <c r="R51" i="10"/>
  <c r="K51" i="10" s="1"/>
  <c r="R45" i="10"/>
  <c r="K45" i="10" s="1"/>
  <c r="R35" i="10"/>
  <c r="K35" i="10" s="1"/>
  <c r="R31" i="10"/>
  <c r="K31" i="10" s="1"/>
  <c r="R27" i="10"/>
  <c r="R146" i="10"/>
  <c r="K146" i="10" s="1"/>
  <c r="R136" i="10"/>
  <c r="K136" i="10" s="1"/>
  <c r="R128" i="10"/>
  <c r="K128" i="10" s="1"/>
  <c r="R56" i="10"/>
  <c r="K56" i="10" s="1"/>
  <c r="R48" i="10"/>
  <c r="K48" i="10" s="1"/>
  <c r="R42" i="10"/>
  <c r="K42" i="10" s="1"/>
  <c r="R61" i="10"/>
  <c r="K61" i="10" s="1"/>
  <c r="R57" i="10"/>
  <c r="K57" i="10" s="1"/>
  <c r="R53" i="10"/>
  <c r="K53" i="10" s="1"/>
  <c r="R47" i="10"/>
  <c r="K47" i="10" s="1"/>
  <c r="R43" i="10"/>
  <c r="K43" i="10" s="1"/>
  <c r="R33" i="10"/>
  <c r="K33" i="10" s="1"/>
  <c r="R29" i="10"/>
  <c r="K29" i="10" s="1"/>
  <c r="R150" i="10"/>
  <c r="K150" i="10" s="1"/>
  <c r="R142" i="10"/>
  <c r="K142" i="10" s="1"/>
  <c r="R132" i="10"/>
  <c r="K132" i="10" s="1"/>
  <c r="R60" i="10"/>
  <c r="K60" i="10" s="1"/>
  <c r="R52" i="10"/>
  <c r="K52" i="10" s="1"/>
  <c r="R46" i="10"/>
  <c r="K46" i="10" s="1"/>
  <c r="K27" i="10" l="1"/>
  <c r="R7" i="10"/>
  <c r="K7" i="10" l="1"/>
</calcChain>
</file>

<file path=xl/sharedStrings.xml><?xml version="1.0" encoding="utf-8"?>
<sst xmlns="http://schemas.openxmlformats.org/spreadsheetml/2006/main" count="420" uniqueCount="237">
  <si>
    <t>镇、街</t>
  </si>
  <si>
    <t>行政村</t>
  </si>
  <si>
    <t>自然村</t>
  </si>
  <si>
    <t>村人口（万）</t>
  </si>
  <si>
    <t>2014年村集体经济组织收益（万元）</t>
  </si>
  <si>
    <t>附加统计</t>
  </si>
  <si>
    <t>合计</t>
  </si>
  <si>
    <t>基本农田面积（亩）</t>
  </si>
  <si>
    <t>生态公益林面积（亩）</t>
  </si>
  <si>
    <t>饮用水资源面积（亩）</t>
  </si>
  <si>
    <t>三联</t>
  </si>
  <si>
    <t>联和村</t>
  </si>
  <si>
    <t>新会区</t>
  </si>
  <si>
    <t>序号</t>
    <phoneticPr fontId="3" type="noConversion"/>
  </si>
  <si>
    <t>莲塘村</t>
  </si>
  <si>
    <t>新会区会城镇</t>
  </si>
  <si>
    <t>江咀</t>
  </si>
  <si>
    <t>奇榜</t>
  </si>
  <si>
    <t>沙岗</t>
  </si>
  <si>
    <t>都会</t>
  </si>
  <si>
    <t>大滘</t>
  </si>
  <si>
    <t>东甲</t>
  </si>
  <si>
    <t>西甲</t>
  </si>
  <si>
    <t>灵镇</t>
  </si>
  <si>
    <t>泗丫</t>
  </si>
  <si>
    <t>城南</t>
  </si>
  <si>
    <t>梅江</t>
  </si>
  <si>
    <t>城郊</t>
  </si>
  <si>
    <t>河北</t>
  </si>
  <si>
    <t>群胜</t>
  </si>
  <si>
    <t>九龙</t>
  </si>
  <si>
    <t>二宁</t>
  </si>
  <si>
    <t>南庚</t>
  </si>
  <si>
    <t>孖冲</t>
  </si>
  <si>
    <t>天禄</t>
  </si>
  <si>
    <t>天马</t>
  </si>
  <si>
    <t>西盛</t>
  </si>
  <si>
    <t>茶坑</t>
  </si>
  <si>
    <t>大洞</t>
  </si>
  <si>
    <t>仁义</t>
  </si>
  <si>
    <t>永安</t>
  </si>
  <si>
    <t>潭冲</t>
  </si>
  <si>
    <t>七堡</t>
  </si>
  <si>
    <t>冲那</t>
  </si>
  <si>
    <t>新会区大泽镇</t>
  </si>
  <si>
    <t>同和村</t>
  </si>
  <si>
    <t>李苑村</t>
  </si>
  <si>
    <t>五和村</t>
  </si>
  <si>
    <t>小泽村</t>
  </si>
  <si>
    <t>文龙村</t>
  </si>
  <si>
    <t>大泽村</t>
  </si>
  <si>
    <t>潮透村</t>
  </si>
  <si>
    <t>牛勒村</t>
  </si>
  <si>
    <t>北洋村</t>
  </si>
  <si>
    <t>田金村</t>
  </si>
  <si>
    <t>张村村</t>
  </si>
  <si>
    <t>沿江村</t>
  </si>
  <si>
    <t>沙冲村</t>
  </si>
  <si>
    <t>新会区司前镇</t>
  </si>
  <si>
    <t>新建村</t>
  </si>
  <si>
    <t>白庙村</t>
  </si>
  <si>
    <t>三益村</t>
  </si>
  <si>
    <t>司前村</t>
  </si>
  <si>
    <t>小坪村</t>
  </si>
  <si>
    <t>雅山村</t>
  </si>
  <si>
    <t>天等村</t>
  </si>
  <si>
    <t>石名村</t>
  </si>
  <si>
    <t>兴篁村</t>
  </si>
  <si>
    <t>昆仑村</t>
  </si>
  <si>
    <t>田边村</t>
  </si>
  <si>
    <t>石步村</t>
  </si>
  <si>
    <t>石乔村</t>
  </si>
  <si>
    <t>新会区罗坑镇</t>
  </si>
  <si>
    <t>和平村</t>
  </si>
  <si>
    <t>罗坑村</t>
  </si>
  <si>
    <t>南联村</t>
  </si>
  <si>
    <t>潭冈村</t>
  </si>
  <si>
    <t>天湖村</t>
  </si>
  <si>
    <t>石咀村</t>
  </si>
  <si>
    <t>下沙村</t>
  </si>
  <si>
    <t>岭源村</t>
  </si>
  <si>
    <t>陈冲村</t>
  </si>
  <si>
    <t>桂林村</t>
  </si>
  <si>
    <t>0.1361</t>
  </si>
  <si>
    <t>亨头村</t>
  </si>
  <si>
    <t>0.1411</t>
  </si>
  <si>
    <t>六联村</t>
  </si>
  <si>
    <t>0.0843</t>
  </si>
  <si>
    <t>芦冲村</t>
  </si>
  <si>
    <t>0.1796</t>
  </si>
  <si>
    <t>六堡村</t>
  </si>
  <si>
    <t>0.1498</t>
  </si>
  <si>
    <t>升平村</t>
  </si>
  <si>
    <t>0.139</t>
  </si>
  <si>
    <t>新会区双水镇</t>
  </si>
  <si>
    <t>梁家村</t>
  </si>
  <si>
    <t>龙头村</t>
  </si>
  <si>
    <t>双水村</t>
  </si>
  <si>
    <t>木江村</t>
  </si>
  <si>
    <t>龙脊村</t>
  </si>
  <si>
    <t>岭头村</t>
  </si>
  <si>
    <t>朱村村</t>
  </si>
  <si>
    <t>蓢头村</t>
  </si>
  <si>
    <t>岛桥村</t>
  </si>
  <si>
    <t>田心村</t>
  </si>
  <si>
    <t>南岸村</t>
  </si>
  <si>
    <t>上凌村</t>
  </si>
  <si>
    <t>东凌村</t>
  </si>
  <si>
    <t>豪山村</t>
  </si>
  <si>
    <t>水库村</t>
  </si>
  <si>
    <t>大堂村</t>
  </si>
  <si>
    <t>塔岭村</t>
  </si>
  <si>
    <t>沙蓢村</t>
  </si>
  <si>
    <t>塘河村</t>
  </si>
  <si>
    <t>富美村</t>
  </si>
  <si>
    <t>邦龙村</t>
  </si>
  <si>
    <t>沙路村</t>
  </si>
  <si>
    <t>嘉寮村</t>
  </si>
  <si>
    <t>楼墩村</t>
  </si>
  <si>
    <t>基背村</t>
  </si>
  <si>
    <t>鱼冲村</t>
  </si>
  <si>
    <t>桥美村</t>
  </si>
  <si>
    <t>东北村</t>
  </si>
  <si>
    <t>五堡村</t>
  </si>
  <si>
    <t>六里村</t>
  </si>
  <si>
    <t>洞阁村</t>
  </si>
  <si>
    <t>梅冈村</t>
  </si>
  <si>
    <t>衙前村</t>
  </si>
  <si>
    <t>仓前村</t>
  </si>
  <si>
    <t>南水村</t>
  </si>
  <si>
    <t>北水村</t>
  </si>
  <si>
    <t>式桥村</t>
  </si>
  <si>
    <t>新会区崖门镇</t>
  </si>
  <si>
    <t>坑口村</t>
  </si>
  <si>
    <t>水背村</t>
  </si>
  <si>
    <t>洞北村</t>
  </si>
  <si>
    <t>洞南村</t>
  </si>
  <si>
    <t>南合村</t>
  </si>
  <si>
    <t>田南村</t>
  </si>
  <si>
    <t>横水村</t>
  </si>
  <si>
    <t>京梅村</t>
  </si>
  <si>
    <t>京背村</t>
  </si>
  <si>
    <t>龙旺村</t>
  </si>
  <si>
    <t>黄冲村</t>
  </si>
  <si>
    <t>甜水村</t>
  </si>
  <si>
    <t>明苹村</t>
  </si>
  <si>
    <t>交贝石村</t>
  </si>
  <si>
    <t>梁黄屋村</t>
  </si>
  <si>
    <t>古斗村</t>
  </si>
  <si>
    <t>新会区三江镇</t>
  </si>
  <si>
    <t>新江村</t>
  </si>
  <si>
    <t>联合村</t>
  </si>
  <si>
    <t>新谢村</t>
  </si>
  <si>
    <t>良德冲村</t>
  </si>
  <si>
    <t>临步村</t>
  </si>
  <si>
    <t>新马单村</t>
  </si>
  <si>
    <t>洋美村</t>
  </si>
  <si>
    <t>沙岗村</t>
  </si>
  <si>
    <t>官田村</t>
  </si>
  <si>
    <t>深吕村</t>
  </si>
  <si>
    <t>九子沙村</t>
  </si>
  <si>
    <t>新会区古井镇</t>
  </si>
  <si>
    <t>南朗村</t>
  </si>
  <si>
    <t>洋边村</t>
  </si>
  <si>
    <t>岭北村</t>
  </si>
  <si>
    <t>长沙村</t>
  </si>
  <si>
    <t>竹乔龙村</t>
  </si>
  <si>
    <t>霞路村</t>
  </si>
  <si>
    <t>文楼村</t>
  </si>
  <si>
    <t>古泗村</t>
  </si>
  <si>
    <t>洲朗村</t>
  </si>
  <si>
    <t>玉洲村</t>
  </si>
  <si>
    <t>管咀村</t>
  </si>
  <si>
    <t>慈溪村</t>
  </si>
  <si>
    <t>奇乐村</t>
  </si>
  <si>
    <t>官冲村</t>
  </si>
  <si>
    <t>三崖村</t>
  </si>
  <si>
    <t>新会区沙堆镇</t>
  </si>
  <si>
    <t>那伏村</t>
  </si>
  <si>
    <t>梅北村</t>
  </si>
  <si>
    <t>沙西村</t>
  </si>
  <si>
    <t>梅阁村</t>
  </si>
  <si>
    <t>独联村</t>
  </si>
  <si>
    <t>居安村</t>
  </si>
  <si>
    <t>沙东村</t>
  </si>
  <si>
    <t>八顷村</t>
  </si>
  <si>
    <t>大环村</t>
  </si>
  <si>
    <t>梅兴村</t>
  </si>
  <si>
    <t>沙角村</t>
  </si>
  <si>
    <t>新会区睦洲镇</t>
  </si>
  <si>
    <t>牛古田村</t>
  </si>
  <si>
    <t>新沙村</t>
  </si>
  <si>
    <t>南安村</t>
  </si>
  <si>
    <t>东环沙村</t>
  </si>
  <si>
    <t>东向村</t>
  </si>
  <si>
    <t>睦洲村</t>
  </si>
  <si>
    <t>梅大冲村</t>
  </si>
  <si>
    <t>东成村</t>
  </si>
  <si>
    <t>龙泉村</t>
  </si>
  <si>
    <t>莲腰村</t>
  </si>
  <si>
    <t>莲子糖村</t>
  </si>
  <si>
    <t>南镇村</t>
  </si>
  <si>
    <t>黄布村</t>
  </si>
  <si>
    <t>石板沙村</t>
  </si>
  <si>
    <t>新会区大鳌镇</t>
  </si>
  <si>
    <t>新一村</t>
  </si>
  <si>
    <t>百顷村</t>
  </si>
  <si>
    <t>南沙村</t>
  </si>
  <si>
    <t>深滘村</t>
  </si>
  <si>
    <t>新地村</t>
  </si>
  <si>
    <t>十围村</t>
  </si>
  <si>
    <t>三十六顷村</t>
  </si>
  <si>
    <t>大鳌尾村</t>
  </si>
  <si>
    <t>沙头村</t>
  </si>
  <si>
    <t>东升村</t>
  </si>
  <si>
    <t>东风村</t>
  </si>
  <si>
    <t>东卫村</t>
  </si>
  <si>
    <t>安生村</t>
  </si>
  <si>
    <t>大八顷村</t>
  </si>
  <si>
    <t>台开恩市级农村基层组织补助</t>
    <phoneticPr fontId="3" type="noConversion"/>
  </si>
  <si>
    <t>村党支部书记和村委会主任通讯费补贴（每月20元，2人），共0.048万元/村</t>
    <phoneticPr fontId="6" type="noConversion"/>
  </si>
  <si>
    <t>小计</t>
    <phoneticPr fontId="3" type="noConversion"/>
  </si>
  <si>
    <t>合计</t>
    <phoneticPr fontId="3" type="noConversion"/>
  </si>
  <si>
    <t>大鳌村</t>
    <phoneticPr fontId="3" type="noConversion"/>
  </si>
  <si>
    <t>新联村</t>
    <phoneticPr fontId="3" type="noConversion"/>
  </si>
  <si>
    <t>备注</t>
    <phoneticPr fontId="3" type="noConversion"/>
  </si>
  <si>
    <t>按村集体收入20-50万元补3元</t>
    <phoneticPr fontId="3" type="noConversion"/>
  </si>
  <si>
    <t>按村集体收入50万元以上补1元</t>
    <phoneticPr fontId="3" type="noConversion"/>
  </si>
  <si>
    <t>资源补助小计</t>
    <phoneticPr fontId="3" type="noConversion"/>
  </si>
  <si>
    <t>经补助后的村集体收入</t>
    <phoneticPr fontId="3" type="noConversion"/>
  </si>
  <si>
    <t>2018年市级精准扶贫与村级公共服务均等化专项资金明细表</t>
  </si>
  <si>
    <t>2018年安排（万元）</t>
  </si>
  <si>
    <t>干部补贴标准（每月每人625元，5人）3.75万元/年村</t>
    <phoneticPr fontId="6" type="noConversion"/>
  </si>
  <si>
    <t>经补助后的村集体收入分类补助</t>
    <phoneticPr fontId="7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</si>
  <si>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</si>
  <si>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</si>
  <si>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附件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</si>
</sst>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7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textRotation="255" readingOrder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11">
    <cellStyle name="常规" xfId="0" builtinId="0"/>
    <cellStyle name="常规 2" xfId="1"/>
    <cellStyle name="常规 2_2014" xfId="2"/>
    <cellStyle name="常规 20" xfId="3"/>
    <cellStyle name="常规 3" xfId="4"/>
    <cellStyle name="常规 3 2" xfId="5"/>
    <cellStyle name="常规 4" xfId="6"/>
    <cellStyle name="常规 4 2" xfId="9"/>
    <cellStyle name="千位分隔" xfId="7" builtinId="3"/>
    <cellStyle name="千位分隔 2" xfId="8"/>
    <cellStyle name="千位分隔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tabSelected="1" view="pageBreakPreview" zoomScale="60" zoomScaleNormal="100" workbookViewId="0">
      <pane xSplit="1" ySplit="6" topLeftCell="B7" activePane="bottomRight" state="frozen"/>
      <selection sqref="A1:XFD1048576"/>
      <selection pane="topRight" sqref="A1:XFD1048576"/>
      <selection pane="bottomLeft" sqref="A1:XFD1048576"/>
      <selection pane="bottomRight" activeCell="C4" sqref="C4:C6"/>
    </sheetView>
  </sheetViews>
  <sheetFormatPr defaultRowHeight="14.25" x14ac:dyDescent="0.15"/>
  <cols>
    <col min="1" max="1" width="4.625" style="5" customWidth="1"/>
    <col min="2" max="2" width="11.625" style="12" customWidth="1"/>
    <col min="3" max="3" width="9.625" style="5" customWidth="1"/>
    <col min="4" max="4" width="5.625" style="5" customWidth="1"/>
    <col min="5" max="5" width="6" style="5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1" width="10.625" style="5" customWidth="1"/>
    <col min="12" max="15" width="10.625" style="5" hidden="1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236</v>
      </c>
    </row>
    <row r="2" spans="1:21" ht="20.25" x14ac:dyDescent="0.15">
      <c r="A2" s="27" t="s">
        <v>230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25" x14ac:dyDescent="0.15">
      <c r="B3" s="6"/>
      <c r="C3" s="9"/>
      <c r="D3" s="9"/>
      <c r="E3" s="9"/>
      <c r="F3" s="9"/>
      <c r="G3" s="9"/>
      <c r="H3" s="9"/>
      <c r="I3" s="9"/>
      <c r="J3" s="9"/>
      <c r="S3" s="13"/>
      <c r="T3" s="13"/>
    </row>
    <row r="4" spans="1:21" ht="14.25" customHeight="1" x14ac:dyDescent="0.15">
      <c r="A4" s="31" t="s">
        <v>13</v>
      </c>
      <c r="B4" s="32" t="s">
        <v>0</v>
      </c>
      <c r="C4" s="22" t="s">
        <v>1</v>
      </c>
      <c r="D4" s="23" t="s">
        <v>2</v>
      </c>
      <c r="E4" s="25" t="s">
        <v>3</v>
      </c>
      <c r="F4" s="26" t="s">
        <v>4</v>
      </c>
      <c r="G4" s="24" t="s">
        <v>5</v>
      </c>
      <c r="H4" s="24"/>
      <c r="I4" s="24"/>
      <c r="J4" s="24"/>
      <c r="K4" s="38" t="s">
        <v>231</v>
      </c>
      <c r="L4" s="33"/>
      <c r="M4" s="33"/>
      <c r="N4" s="33"/>
      <c r="O4" s="33"/>
      <c r="P4" s="33"/>
      <c r="Q4" s="33"/>
      <c r="R4" s="33"/>
      <c r="S4" s="33"/>
      <c r="T4" s="34"/>
      <c r="U4" s="35" t="s">
        <v>225</v>
      </c>
    </row>
    <row r="5" spans="1:21" ht="28.5" customHeight="1" x14ac:dyDescent="0.15">
      <c r="A5" s="31"/>
      <c r="B5" s="32"/>
      <c r="C5" s="22"/>
      <c r="D5" s="24"/>
      <c r="E5" s="24"/>
      <c r="F5" s="26"/>
      <c r="G5" s="26" t="s">
        <v>6</v>
      </c>
      <c r="H5" s="23" t="s">
        <v>7</v>
      </c>
      <c r="I5" s="23" t="s">
        <v>8</v>
      </c>
      <c r="J5" s="23" t="s">
        <v>9</v>
      </c>
      <c r="K5" s="23" t="s">
        <v>222</v>
      </c>
      <c r="L5" s="39" t="s">
        <v>219</v>
      </c>
      <c r="M5" s="40"/>
      <c r="N5" s="40"/>
      <c r="O5" s="41"/>
      <c r="P5" s="30" t="s">
        <v>234</v>
      </c>
      <c r="Q5" s="28" t="s">
        <v>229</v>
      </c>
      <c r="R5" s="28" t="s">
        <v>228</v>
      </c>
      <c r="S5" s="33" t="s">
        <v>233</v>
      </c>
      <c r="T5" s="34"/>
      <c r="U5" s="36"/>
    </row>
    <row r="6" spans="1:21" ht="84" x14ac:dyDescent="0.15">
      <c r="A6" s="31"/>
      <c r="B6" s="32"/>
      <c r="C6" s="22"/>
      <c r="D6" s="24"/>
      <c r="E6" s="24"/>
      <c r="F6" s="26"/>
      <c r="G6" s="26"/>
      <c r="H6" s="23"/>
      <c r="I6" s="23"/>
      <c r="J6" s="23"/>
      <c r="K6" s="23"/>
      <c r="L6" s="8" t="s">
        <v>221</v>
      </c>
      <c r="M6" s="8" t="s">
        <v>232</v>
      </c>
      <c r="N6" s="8" t="s">
        <v>235</v>
      </c>
      <c r="O6" s="8" t="s">
        <v>220</v>
      </c>
      <c r="P6" s="30"/>
      <c r="Q6" s="29"/>
      <c r="R6" s="29"/>
      <c r="S6" s="8" t="s">
        <v>226</v>
      </c>
      <c r="T6" s="8" t="s">
        <v>227</v>
      </c>
      <c r="U6" s="37"/>
    </row>
    <row r="7" spans="1:21" x14ac:dyDescent="0.15">
      <c r="A7" s="14"/>
      <c r="B7" s="10" t="s">
        <v>12</v>
      </c>
      <c r="C7" s="15">
        <f>+A200</f>
        <v>193</v>
      </c>
      <c r="D7" s="11">
        <f>SUM(D8:D200)</f>
        <v>1845</v>
      </c>
      <c r="E7" s="11">
        <f>SUM(E8:E200)</f>
        <v>51.238199999999999</v>
      </c>
      <c r="F7" s="11"/>
      <c r="G7" s="2">
        <f>H7+I7+J7</f>
        <v>459726.11</v>
      </c>
      <c r="H7" s="2">
        <f t="shared" ref="H7:T7" si="0">SUM(H8:H200)</f>
        <v>325985.31</v>
      </c>
      <c r="I7" s="2">
        <f t="shared" si="0"/>
        <v>125239.3</v>
      </c>
      <c r="J7" s="2">
        <f t="shared" si="0"/>
        <v>8501.5</v>
      </c>
      <c r="K7" s="2">
        <f t="shared" ref="K7:K38" si="1">+L7+P7+R7</f>
        <v>71.789430999999993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 t="shared" si="0"/>
        <v>15.78</v>
      </c>
      <c r="Q7" s="2"/>
      <c r="R7" s="2">
        <f t="shared" si="0"/>
        <v>56.009430999999999</v>
      </c>
      <c r="S7" s="2">
        <f t="shared" si="0"/>
        <v>15.05523</v>
      </c>
      <c r="T7" s="2">
        <f t="shared" si="0"/>
        <v>40.954200999999998</v>
      </c>
      <c r="U7" s="14"/>
    </row>
    <row r="8" spans="1:21" x14ac:dyDescent="0.15">
      <c r="A8" s="14">
        <v>1</v>
      </c>
      <c r="B8" s="7" t="s">
        <v>15</v>
      </c>
      <c r="C8" s="15" t="s">
        <v>16</v>
      </c>
      <c r="D8" s="1">
        <v>1</v>
      </c>
      <c r="E8" s="1">
        <v>5.4100000000000002E-2</v>
      </c>
      <c r="F8" s="1">
        <v>504</v>
      </c>
      <c r="G8" s="2">
        <f t="shared" ref="G8:G69" si="2">H8+I8+J8</f>
        <v>0</v>
      </c>
      <c r="H8" s="4">
        <v>0</v>
      </c>
      <c r="I8" s="4">
        <v>0</v>
      </c>
      <c r="J8" s="4">
        <v>0</v>
      </c>
      <c r="K8" s="4">
        <f t="shared" si="1"/>
        <v>0</v>
      </c>
      <c r="L8" s="16">
        <f t="shared" ref="L8:L69" si="3">+M8+N8+O8</f>
        <v>0</v>
      </c>
      <c r="M8" s="4"/>
      <c r="N8" s="4"/>
      <c r="O8" s="4"/>
      <c r="P8" s="4"/>
      <c r="Q8" s="4">
        <f t="shared" ref="Q8:Q39" si="4">+L8+P8+F8</f>
        <v>504</v>
      </c>
      <c r="R8" s="4">
        <f t="shared" ref="R8:R42" si="5">+S8+T8</f>
        <v>0</v>
      </c>
      <c r="S8" s="4"/>
      <c r="T8" s="4">
        <f t="shared" ref="T8:T24" si="6">0.0001*G8</f>
        <v>0</v>
      </c>
      <c r="U8" s="14"/>
    </row>
    <row r="9" spans="1:21" x14ac:dyDescent="0.15">
      <c r="A9" s="14">
        <v>2</v>
      </c>
      <c r="B9" s="7" t="s">
        <v>15</v>
      </c>
      <c r="C9" s="15" t="s">
        <v>17</v>
      </c>
      <c r="D9" s="1">
        <v>1</v>
      </c>
      <c r="E9" s="1">
        <v>0.13009999999999999</v>
      </c>
      <c r="F9" s="1">
        <v>2309</v>
      </c>
      <c r="G9" s="2">
        <f t="shared" si="2"/>
        <v>0</v>
      </c>
      <c r="H9" s="4">
        <v>0</v>
      </c>
      <c r="I9" s="4">
        <v>0</v>
      </c>
      <c r="J9" s="4">
        <v>0</v>
      </c>
      <c r="K9" s="4">
        <f t="shared" si="1"/>
        <v>0</v>
      </c>
      <c r="L9" s="16">
        <f t="shared" si="3"/>
        <v>0</v>
      </c>
      <c r="M9" s="4"/>
      <c r="N9" s="4"/>
      <c r="O9" s="4"/>
      <c r="P9" s="4"/>
      <c r="Q9" s="4">
        <f t="shared" si="4"/>
        <v>2309</v>
      </c>
      <c r="R9" s="4">
        <f t="shared" si="5"/>
        <v>0</v>
      </c>
      <c r="S9" s="4"/>
      <c r="T9" s="4">
        <f t="shared" si="6"/>
        <v>0</v>
      </c>
      <c r="U9" s="14"/>
    </row>
    <row r="10" spans="1:21" x14ac:dyDescent="0.15">
      <c r="A10" s="14">
        <v>3</v>
      </c>
      <c r="B10" s="7" t="s">
        <v>15</v>
      </c>
      <c r="C10" s="15" t="s">
        <v>18</v>
      </c>
      <c r="D10" s="1">
        <v>1</v>
      </c>
      <c r="E10" s="1">
        <v>4.2299999999999997E-2</v>
      </c>
      <c r="F10" s="1">
        <v>464</v>
      </c>
      <c r="G10" s="2">
        <f t="shared" si="2"/>
        <v>39</v>
      </c>
      <c r="H10" s="4">
        <v>0</v>
      </c>
      <c r="I10" s="4">
        <v>39</v>
      </c>
      <c r="J10" s="4">
        <v>0</v>
      </c>
      <c r="K10" s="4">
        <f t="shared" si="1"/>
        <v>3.8999999999999998E-3</v>
      </c>
      <c r="L10" s="16">
        <f t="shared" si="3"/>
        <v>0</v>
      </c>
      <c r="M10" s="4"/>
      <c r="N10" s="4"/>
      <c r="O10" s="4"/>
      <c r="P10" s="4"/>
      <c r="Q10" s="4">
        <f t="shared" si="4"/>
        <v>464</v>
      </c>
      <c r="R10" s="4">
        <f t="shared" si="5"/>
        <v>3.8999999999999998E-3</v>
      </c>
      <c r="S10" s="4"/>
      <c r="T10" s="4">
        <f t="shared" si="6"/>
        <v>3.8999999999999998E-3</v>
      </c>
      <c r="U10" s="14"/>
    </row>
    <row r="11" spans="1:21" x14ac:dyDescent="0.15">
      <c r="A11" s="14">
        <v>4</v>
      </c>
      <c r="B11" s="7" t="s">
        <v>15</v>
      </c>
      <c r="C11" s="15" t="s">
        <v>19</v>
      </c>
      <c r="D11" s="1">
        <v>11</v>
      </c>
      <c r="E11" s="1">
        <v>0.36520000000000002</v>
      </c>
      <c r="F11" s="1">
        <v>902</v>
      </c>
      <c r="G11" s="2">
        <f t="shared" si="2"/>
        <v>10</v>
      </c>
      <c r="H11" s="4">
        <v>0</v>
      </c>
      <c r="I11" s="4">
        <v>0</v>
      </c>
      <c r="J11" s="4">
        <v>10</v>
      </c>
      <c r="K11" s="4">
        <f t="shared" si="1"/>
        <v>1E-3</v>
      </c>
      <c r="L11" s="16">
        <f t="shared" si="3"/>
        <v>0</v>
      </c>
      <c r="M11" s="4"/>
      <c r="N11" s="4"/>
      <c r="O11" s="4"/>
      <c r="P11" s="4"/>
      <c r="Q11" s="4">
        <f t="shared" si="4"/>
        <v>902</v>
      </c>
      <c r="R11" s="4">
        <f t="shared" si="5"/>
        <v>1E-3</v>
      </c>
      <c r="S11" s="4"/>
      <c r="T11" s="4">
        <f t="shared" si="6"/>
        <v>1E-3</v>
      </c>
      <c r="U11" s="14"/>
    </row>
    <row r="12" spans="1:21" x14ac:dyDescent="0.15">
      <c r="A12" s="14">
        <v>5</v>
      </c>
      <c r="B12" s="7" t="s">
        <v>15</v>
      </c>
      <c r="C12" s="15" t="s">
        <v>20</v>
      </c>
      <c r="D12" s="1">
        <v>8</v>
      </c>
      <c r="E12" s="1">
        <v>0.19089999999999999</v>
      </c>
      <c r="F12" s="1">
        <v>276</v>
      </c>
      <c r="G12" s="2">
        <f t="shared" si="2"/>
        <v>0</v>
      </c>
      <c r="H12" s="4">
        <v>0</v>
      </c>
      <c r="I12" s="4">
        <v>0</v>
      </c>
      <c r="J12" s="4">
        <v>0</v>
      </c>
      <c r="K12" s="4">
        <f t="shared" si="1"/>
        <v>0</v>
      </c>
      <c r="L12" s="16">
        <f t="shared" si="3"/>
        <v>0</v>
      </c>
      <c r="M12" s="4"/>
      <c r="N12" s="4"/>
      <c r="O12" s="4"/>
      <c r="P12" s="4"/>
      <c r="Q12" s="4">
        <f t="shared" si="4"/>
        <v>276</v>
      </c>
      <c r="R12" s="4">
        <f t="shared" si="5"/>
        <v>0</v>
      </c>
      <c r="S12" s="4"/>
      <c r="T12" s="4">
        <f t="shared" si="6"/>
        <v>0</v>
      </c>
      <c r="U12" s="14"/>
    </row>
    <row r="13" spans="1:21" x14ac:dyDescent="0.15">
      <c r="A13" s="14">
        <v>6</v>
      </c>
      <c r="B13" s="7" t="s">
        <v>15</v>
      </c>
      <c r="C13" s="15" t="s">
        <v>21</v>
      </c>
      <c r="D13" s="1">
        <v>16</v>
      </c>
      <c r="E13" s="1">
        <v>0.69750000000000001</v>
      </c>
      <c r="F13" s="1">
        <v>1602</v>
      </c>
      <c r="G13" s="2">
        <f t="shared" si="2"/>
        <v>0</v>
      </c>
      <c r="H13" s="4">
        <v>0</v>
      </c>
      <c r="I13" s="4">
        <v>0</v>
      </c>
      <c r="J13" s="4">
        <v>0</v>
      </c>
      <c r="K13" s="4">
        <f t="shared" si="1"/>
        <v>0</v>
      </c>
      <c r="L13" s="16">
        <f t="shared" si="3"/>
        <v>0</v>
      </c>
      <c r="M13" s="4"/>
      <c r="N13" s="4"/>
      <c r="O13" s="4"/>
      <c r="P13" s="4"/>
      <c r="Q13" s="4">
        <f t="shared" si="4"/>
        <v>1602</v>
      </c>
      <c r="R13" s="4">
        <f t="shared" si="5"/>
        <v>0</v>
      </c>
      <c r="S13" s="4"/>
      <c r="T13" s="4">
        <f t="shared" si="6"/>
        <v>0</v>
      </c>
      <c r="U13" s="14"/>
    </row>
    <row r="14" spans="1:21" x14ac:dyDescent="0.15">
      <c r="A14" s="14">
        <v>7</v>
      </c>
      <c r="B14" s="7" t="s">
        <v>15</v>
      </c>
      <c r="C14" s="15" t="s">
        <v>22</v>
      </c>
      <c r="D14" s="1">
        <v>6</v>
      </c>
      <c r="E14" s="1">
        <v>0.19769999999999999</v>
      </c>
      <c r="F14" s="1">
        <v>172</v>
      </c>
      <c r="G14" s="2">
        <f t="shared" si="2"/>
        <v>0</v>
      </c>
      <c r="H14" s="4">
        <v>0</v>
      </c>
      <c r="I14" s="4">
        <v>0</v>
      </c>
      <c r="J14" s="4">
        <v>0</v>
      </c>
      <c r="K14" s="4">
        <f t="shared" si="1"/>
        <v>0</v>
      </c>
      <c r="L14" s="16">
        <f t="shared" si="3"/>
        <v>0</v>
      </c>
      <c r="M14" s="4"/>
      <c r="N14" s="4"/>
      <c r="O14" s="4"/>
      <c r="P14" s="4"/>
      <c r="Q14" s="4">
        <f t="shared" si="4"/>
        <v>172</v>
      </c>
      <c r="R14" s="4">
        <f t="shared" si="5"/>
        <v>0</v>
      </c>
      <c r="S14" s="4"/>
      <c r="T14" s="4">
        <f t="shared" si="6"/>
        <v>0</v>
      </c>
      <c r="U14" s="14"/>
    </row>
    <row r="15" spans="1:21" x14ac:dyDescent="0.15">
      <c r="A15" s="14">
        <v>8</v>
      </c>
      <c r="B15" s="7" t="s">
        <v>15</v>
      </c>
      <c r="C15" s="15" t="s">
        <v>23</v>
      </c>
      <c r="D15" s="1">
        <v>6</v>
      </c>
      <c r="E15" s="1">
        <v>0.189</v>
      </c>
      <c r="F15" s="1">
        <v>761</v>
      </c>
      <c r="G15" s="2">
        <f t="shared" si="2"/>
        <v>0</v>
      </c>
      <c r="H15" s="4">
        <v>0</v>
      </c>
      <c r="I15" s="4">
        <v>0</v>
      </c>
      <c r="J15" s="4">
        <v>0</v>
      </c>
      <c r="K15" s="4">
        <f t="shared" si="1"/>
        <v>0</v>
      </c>
      <c r="L15" s="16">
        <f t="shared" si="3"/>
        <v>0</v>
      </c>
      <c r="M15" s="4"/>
      <c r="N15" s="4"/>
      <c r="O15" s="4"/>
      <c r="P15" s="4"/>
      <c r="Q15" s="4">
        <f t="shared" si="4"/>
        <v>761</v>
      </c>
      <c r="R15" s="4">
        <f t="shared" si="5"/>
        <v>0</v>
      </c>
      <c r="S15" s="4"/>
      <c r="T15" s="4">
        <f t="shared" si="6"/>
        <v>0</v>
      </c>
      <c r="U15" s="14"/>
    </row>
    <row r="16" spans="1:21" x14ac:dyDescent="0.15">
      <c r="A16" s="14">
        <v>9</v>
      </c>
      <c r="B16" s="7" t="s">
        <v>15</v>
      </c>
      <c r="C16" s="15" t="s">
        <v>24</v>
      </c>
      <c r="D16" s="1">
        <v>5</v>
      </c>
      <c r="E16" s="1">
        <v>7.6300000000000007E-2</v>
      </c>
      <c r="F16" s="1">
        <v>331</v>
      </c>
      <c r="G16" s="2">
        <f t="shared" si="2"/>
        <v>0</v>
      </c>
      <c r="H16" s="4">
        <v>0</v>
      </c>
      <c r="I16" s="4">
        <v>0</v>
      </c>
      <c r="J16" s="4">
        <v>0</v>
      </c>
      <c r="K16" s="4">
        <f t="shared" si="1"/>
        <v>0</v>
      </c>
      <c r="L16" s="16">
        <f t="shared" si="3"/>
        <v>0</v>
      </c>
      <c r="M16" s="4"/>
      <c r="N16" s="4"/>
      <c r="O16" s="4"/>
      <c r="P16" s="4"/>
      <c r="Q16" s="4">
        <f t="shared" si="4"/>
        <v>331</v>
      </c>
      <c r="R16" s="4">
        <f t="shared" si="5"/>
        <v>0</v>
      </c>
      <c r="S16" s="4"/>
      <c r="T16" s="4">
        <f t="shared" si="6"/>
        <v>0</v>
      </c>
      <c r="U16" s="14"/>
    </row>
    <row r="17" spans="1:21" x14ac:dyDescent="0.15">
      <c r="A17" s="14">
        <v>10</v>
      </c>
      <c r="B17" s="7" t="s">
        <v>15</v>
      </c>
      <c r="C17" s="15" t="s">
        <v>25</v>
      </c>
      <c r="D17" s="1">
        <v>11</v>
      </c>
      <c r="E17" s="1">
        <v>0.37190000000000001</v>
      </c>
      <c r="F17" s="1">
        <v>697</v>
      </c>
      <c r="G17" s="2">
        <f t="shared" si="2"/>
        <v>0</v>
      </c>
      <c r="H17" s="4">
        <v>0</v>
      </c>
      <c r="I17" s="4">
        <v>0</v>
      </c>
      <c r="J17" s="4">
        <v>0</v>
      </c>
      <c r="K17" s="4">
        <f t="shared" si="1"/>
        <v>0</v>
      </c>
      <c r="L17" s="16">
        <f t="shared" si="3"/>
        <v>0</v>
      </c>
      <c r="M17" s="4"/>
      <c r="N17" s="4"/>
      <c r="O17" s="4"/>
      <c r="P17" s="4"/>
      <c r="Q17" s="4">
        <f t="shared" si="4"/>
        <v>697</v>
      </c>
      <c r="R17" s="4">
        <f t="shared" si="5"/>
        <v>0</v>
      </c>
      <c r="S17" s="4"/>
      <c r="T17" s="4">
        <f t="shared" si="6"/>
        <v>0</v>
      </c>
      <c r="U17" s="14"/>
    </row>
    <row r="18" spans="1:21" x14ac:dyDescent="0.15">
      <c r="A18" s="14">
        <v>11</v>
      </c>
      <c r="B18" s="7" t="s">
        <v>15</v>
      </c>
      <c r="C18" s="15" t="s">
        <v>26</v>
      </c>
      <c r="D18" s="1">
        <v>12</v>
      </c>
      <c r="E18" s="1">
        <v>0.55210000000000004</v>
      </c>
      <c r="F18" s="1">
        <v>499</v>
      </c>
      <c r="G18" s="2">
        <f t="shared" si="2"/>
        <v>0</v>
      </c>
      <c r="H18" s="4">
        <v>0</v>
      </c>
      <c r="I18" s="4">
        <v>0</v>
      </c>
      <c r="J18" s="4">
        <v>0</v>
      </c>
      <c r="K18" s="4">
        <f t="shared" si="1"/>
        <v>0</v>
      </c>
      <c r="L18" s="16">
        <f t="shared" si="3"/>
        <v>0</v>
      </c>
      <c r="M18" s="4"/>
      <c r="N18" s="4"/>
      <c r="O18" s="4"/>
      <c r="P18" s="4"/>
      <c r="Q18" s="4">
        <f t="shared" si="4"/>
        <v>499</v>
      </c>
      <c r="R18" s="4">
        <f t="shared" si="5"/>
        <v>0</v>
      </c>
      <c r="S18" s="4"/>
      <c r="T18" s="4">
        <f t="shared" si="6"/>
        <v>0</v>
      </c>
      <c r="U18" s="14"/>
    </row>
    <row r="19" spans="1:21" x14ac:dyDescent="0.15">
      <c r="A19" s="14">
        <v>12</v>
      </c>
      <c r="B19" s="7" t="s">
        <v>15</v>
      </c>
      <c r="C19" s="15" t="s">
        <v>27</v>
      </c>
      <c r="D19" s="1">
        <v>7</v>
      </c>
      <c r="E19" s="1">
        <v>0.26300000000000001</v>
      </c>
      <c r="F19" s="1">
        <v>598</v>
      </c>
      <c r="G19" s="2">
        <f t="shared" si="2"/>
        <v>0</v>
      </c>
      <c r="H19" s="4">
        <v>0</v>
      </c>
      <c r="I19" s="4">
        <v>0</v>
      </c>
      <c r="J19" s="4">
        <v>0</v>
      </c>
      <c r="K19" s="4">
        <f t="shared" si="1"/>
        <v>0</v>
      </c>
      <c r="L19" s="16">
        <f t="shared" si="3"/>
        <v>0</v>
      </c>
      <c r="M19" s="4"/>
      <c r="N19" s="4"/>
      <c r="O19" s="4"/>
      <c r="P19" s="4"/>
      <c r="Q19" s="4">
        <f t="shared" si="4"/>
        <v>598</v>
      </c>
      <c r="R19" s="4">
        <f t="shared" si="5"/>
        <v>0</v>
      </c>
      <c r="S19" s="4"/>
      <c r="T19" s="4">
        <f t="shared" si="6"/>
        <v>0</v>
      </c>
      <c r="U19" s="14"/>
    </row>
    <row r="20" spans="1:21" x14ac:dyDescent="0.15">
      <c r="A20" s="14">
        <v>13</v>
      </c>
      <c r="B20" s="7" t="s">
        <v>15</v>
      </c>
      <c r="C20" s="15" t="s">
        <v>10</v>
      </c>
      <c r="D20" s="1">
        <v>4</v>
      </c>
      <c r="E20" s="1">
        <v>0.11749999999999999</v>
      </c>
      <c r="F20" s="1">
        <v>622</v>
      </c>
      <c r="G20" s="2">
        <f t="shared" si="2"/>
        <v>0</v>
      </c>
      <c r="H20" s="4">
        <v>0</v>
      </c>
      <c r="I20" s="4">
        <v>0</v>
      </c>
      <c r="J20" s="4">
        <v>0</v>
      </c>
      <c r="K20" s="4">
        <f t="shared" si="1"/>
        <v>0</v>
      </c>
      <c r="L20" s="16">
        <f t="shared" si="3"/>
        <v>0</v>
      </c>
      <c r="M20" s="4"/>
      <c r="N20" s="4"/>
      <c r="O20" s="4"/>
      <c r="P20" s="4"/>
      <c r="Q20" s="4">
        <f t="shared" si="4"/>
        <v>622</v>
      </c>
      <c r="R20" s="4">
        <f t="shared" si="5"/>
        <v>0</v>
      </c>
      <c r="S20" s="4"/>
      <c r="T20" s="4">
        <f t="shared" si="6"/>
        <v>0</v>
      </c>
      <c r="U20" s="14"/>
    </row>
    <row r="21" spans="1:21" x14ac:dyDescent="0.15">
      <c r="A21" s="14">
        <v>14</v>
      </c>
      <c r="B21" s="7" t="s">
        <v>15</v>
      </c>
      <c r="C21" s="15" t="s">
        <v>28</v>
      </c>
      <c r="D21" s="1">
        <v>5</v>
      </c>
      <c r="E21" s="1">
        <v>0.1123</v>
      </c>
      <c r="F21" s="1">
        <v>196</v>
      </c>
      <c r="G21" s="2">
        <f t="shared" si="2"/>
        <v>70.5</v>
      </c>
      <c r="H21" s="4">
        <v>0</v>
      </c>
      <c r="I21" s="4">
        <v>0</v>
      </c>
      <c r="J21" s="4">
        <v>70.5</v>
      </c>
      <c r="K21" s="4">
        <f t="shared" si="1"/>
        <v>7.0499999999999998E-3</v>
      </c>
      <c r="L21" s="16">
        <f t="shared" si="3"/>
        <v>0</v>
      </c>
      <c r="M21" s="4"/>
      <c r="N21" s="4"/>
      <c r="O21" s="4"/>
      <c r="P21" s="4"/>
      <c r="Q21" s="4">
        <f t="shared" si="4"/>
        <v>196</v>
      </c>
      <c r="R21" s="4">
        <f t="shared" si="5"/>
        <v>7.0499999999999998E-3</v>
      </c>
      <c r="S21" s="4"/>
      <c r="T21" s="4">
        <f t="shared" si="6"/>
        <v>7.0499999999999998E-3</v>
      </c>
      <c r="U21" s="14"/>
    </row>
    <row r="22" spans="1:21" x14ac:dyDescent="0.15">
      <c r="A22" s="14">
        <v>15</v>
      </c>
      <c r="B22" s="7" t="s">
        <v>15</v>
      </c>
      <c r="C22" s="15" t="s">
        <v>29</v>
      </c>
      <c r="D22" s="1">
        <v>7</v>
      </c>
      <c r="E22" s="1">
        <v>0.23799999999999999</v>
      </c>
      <c r="F22" s="1">
        <v>354</v>
      </c>
      <c r="G22" s="2">
        <f t="shared" si="2"/>
        <v>1166.3</v>
      </c>
      <c r="H22" s="4">
        <v>929.3</v>
      </c>
      <c r="I22" s="4">
        <v>237</v>
      </c>
      <c r="J22" s="4">
        <v>0</v>
      </c>
      <c r="K22" s="4">
        <f t="shared" si="1"/>
        <v>0.11663</v>
      </c>
      <c r="L22" s="16">
        <f t="shared" si="3"/>
        <v>0</v>
      </c>
      <c r="M22" s="4"/>
      <c r="N22" s="4"/>
      <c r="O22" s="4"/>
      <c r="P22" s="4"/>
      <c r="Q22" s="4">
        <f t="shared" si="4"/>
        <v>354</v>
      </c>
      <c r="R22" s="4">
        <f t="shared" si="5"/>
        <v>0.11663</v>
      </c>
      <c r="S22" s="4"/>
      <c r="T22" s="4">
        <f t="shared" si="6"/>
        <v>0.11663</v>
      </c>
      <c r="U22" s="14"/>
    </row>
    <row r="23" spans="1:21" x14ac:dyDescent="0.15">
      <c r="A23" s="14">
        <v>16</v>
      </c>
      <c r="B23" s="7" t="s">
        <v>15</v>
      </c>
      <c r="C23" s="15" t="s">
        <v>30</v>
      </c>
      <c r="D23" s="1">
        <v>8</v>
      </c>
      <c r="E23" s="1">
        <v>0.17849999999999999</v>
      </c>
      <c r="F23" s="1">
        <v>108</v>
      </c>
      <c r="G23" s="2">
        <f t="shared" si="2"/>
        <v>118.65</v>
      </c>
      <c r="H23" s="4">
        <v>118.65</v>
      </c>
      <c r="I23" s="4">
        <v>0</v>
      </c>
      <c r="J23" s="4">
        <v>0</v>
      </c>
      <c r="K23" s="4">
        <f t="shared" si="1"/>
        <v>1.1865000000000001E-2</v>
      </c>
      <c r="L23" s="16">
        <f t="shared" si="3"/>
        <v>0</v>
      </c>
      <c r="M23" s="4"/>
      <c r="N23" s="4"/>
      <c r="O23" s="4"/>
      <c r="P23" s="4"/>
      <c r="Q23" s="4">
        <f t="shared" si="4"/>
        <v>108</v>
      </c>
      <c r="R23" s="4">
        <f t="shared" si="5"/>
        <v>1.1865000000000001E-2</v>
      </c>
      <c r="S23" s="4"/>
      <c r="T23" s="4">
        <f t="shared" si="6"/>
        <v>1.1865000000000001E-2</v>
      </c>
      <c r="U23" s="14"/>
    </row>
    <row r="24" spans="1:21" x14ac:dyDescent="0.15">
      <c r="A24" s="14">
        <v>17</v>
      </c>
      <c r="B24" s="7" t="s">
        <v>15</v>
      </c>
      <c r="C24" s="15" t="s">
        <v>31</v>
      </c>
      <c r="D24" s="1">
        <v>5</v>
      </c>
      <c r="E24" s="1">
        <v>0.11749999999999999</v>
      </c>
      <c r="F24" s="1">
        <v>65</v>
      </c>
      <c r="G24" s="2">
        <f t="shared" si="2"/>
        <v>666.9</v>
      </c>
      <c r="H24" s="4">
        <v>666.9</v>
      </c>
      <c r="I24" s="4">
        <v>0</v>
      </c>
      <c r="J24" s="4">
        <v>0</v>
      </c>
      <c r="K24" s="4">
        <f t="shared" si="1"/>
        <v>6.6689999999999999E-2</v>
      </c>
      <c r="L24" s="16">
        <f t="shared" si="3"/>
        <v>0</v>
      </c>
      <c r="M24" s="4"/>
      <c r="N24" s="4"/>
      <c r="O24" s="4"/>
      <c r="P24" s="4"/>
      <c r="Q24" s="4">
        <f t="shared" si="4"/>
        <v>65</v>
      </c>
      <c r="R24" s="4">
        <f t="shared" si="5"/>
        <v>6.6689999999999999E-2</v>
      </c>
      <c r="S24" s="4"/>
      <c r="T24" s="4">
        <f t="shared" si="6"/>
        <v>6.6689999999999999E-2</v>
      </c>
      <c r="U24" s="14"/>
    </row>
    <row r="25" spans="1:21" x14ac:dyDescent="0.15">
      <c r="A25" s="14">
        <v>18</v>
      </c>
      <c r="B25" s="7" t="s">
        <v>15</v>
      </c>
      <c r="C25" s="15" t="s">
        <v>32</v>
      </c>
      <c r="D25" s="1">
        <v>4</v>
      </c>
      <c r="E25" s="1">
        <v>0.09</v>
      </c>
      <c r="F25" s="1">
        <v>42</v>
      </c>
      <c r="G25" s="2">
        <f t="shared" si="2"/>
        <v>793.2</v>
      </c>
      <c r="H25" s="4">
        <v>793.2</v>
      </c>
      <c r="I25" s="4">
        <v>0</v>
      </c>
      <c r="J25" s="4">
        <v>0</v>
      </c>
      <c r="K25" s="4">
        <f t="shared" si="1"/>
        <v>0.23796</v>
      </c>
      <c r="L25" s="16">
        <f t="shared" si="3"/>
        <v>0</v>
      </c>
      <c r="M25" s="4"/>
      <c r="N25" s="4"/>
      <c r="O25" s="4"/>
      <c r="P25" s="4"/>
      <c r="Q25" s="4">
        <f t="shared" si="4"/>
        <v>42</v>
      </c>
      <c r="R25" s="4">
        <f t="shared" si="5"/>
        <v>0.23796</v>
      </c>
      <c r="S25" s="4">
        <f>+G25*0.0003</f>
        <v>0.23796</v>
      </c>
      <c r="T25" s="4"/>
      <c r="U25" s="14"/>
    </row>
    <row r="26" spans="1:21" x14ac:dyDescent="0.15">
      <c r="A26" s="14">
        <v>19</v>
      </c>
      <c r="B26" s="7" t="s">
        <v>15</v>
      </c>
      <c r="C26" s="15" t="s">
        <v>33</v>
      </c>
      <c r="D26" s="1">
        <v>1</v>
      </c>
      <c r="E26" s="1">
        <v>6.6000000000000003E-2</v>
      </c>
      <c r="F26" s="1">
        <v>217</v>
      </c>
      <c r="G26" s="2">
        <f t="shared" si="2"/>
        <v>0</v>
      </c>
      <c r="H26" s="4">
        <v>0</v>
      </c>
      <c r="I26" s="4">
        <v>0</v>
      </c>
      <c r="J26" s="4">
        <v>0</v>
      </c>
      <c r="K26" s="4">
        <f t="shared" si="1"/>
        <v>0</v>
      </c>
      <c r="L26" s="16">
        <f t="shared" si="3"/>
        <v>0</v>
      </c>
      <c r="M26" s="4"/>
      <c r="N26" s="4"/>
      <c r="O26" s="4"/>
      <c r="P26" s="4"/>
      <c r="Q26" s="4">
        <f t="shared" si="4"/>
        <v>217</v>
      </c>
      <c r="R26" s="4">
        <f t="shared" si="5"/>
        <v>0</v>
      </c>
      <c r="S26" s="4"/>
      <c r="T26" s="4">
        <f t="shared" ref="T26:T36" si="7">0.0001*G26</f>
        <v>0</v>
      </c>
      <c r="U26" s="14"/>
    </row>
    <row r="27" spans="1:21" x14ac:dyDescent="0.15">
      <c r="A27" s="14">
        <v>20</v>
      </c>
      <c r="B27" s="7" t="s">
        <v>15</v>
      </c>
      <c r="C27" s="15" t="s">
        <v>34</v>
      </c>
      <c r="D27" s="1">
        <v>8</v>
      </c>
      <c r="E27" s="1">
        <v>0.75600000000000001</v>
      </c>
      <c r="F27" s="1">
        <v>197</v>
      </c>
      <c r="G27" s="2">
        <f t="shared" si="2"/>
        <v>1264.3499999999999</v>
      </c>
      <c r="H27" s="4">
        <v>1250.8499999999999</v>
      </c>
      <c r="I27" s="4">
        <v>13.5</v>
      </c>
      <c r="J27" s="4">
        <v>0</v>
      </c>
      <c r="K27" s="4">
        <f t="shared" si="1"/>
        <v>0.12643499999999999</v>
      </c>
      <c r="L27" s="16">
        <f t="shared" si="3"/>
        <v>0</v>
      </c>
      <c r="M27" s="4"/>
      <c r="N27" s="4"/>
      <c r="O27" s="4"/>
      <c r="P27" s="4"/>
      <c r="Q27" s="4">
        <f t="shared" si="4"/>
        <v>197</v>
      </c>
      <c r="R27" s="4">
        <f t="shared" si="5"/>
        <v>0.12643499999999999</v>
      </c>
      <c r="S27" s="4"/>
      <c r="T27" s="4">
        <f t="shared" si="7"/>
        <v>0.12643499999999999</v>
      </c>
      <c r="U27" s="14"/>
    </row>
    <row r="28" spans="1:21" x14ac:dyDescent="0.15">
      <c r="A28" s="14">
        <v>21</v>
      </c>
      <c r="B28" s="7" t="s">
        <v>15</v>
      </c>
      <c r="C28" s="15" t="s">
        <v>35</v>
      </c>
      <c r="D28" s="1">
        <v>33</v>
      </c>
      <c r="E28" s="1">
        <v>1.0786</v>
      </c>
      <c r="F28" s="1">
        <v>682</v>
      </c>
      <c r="G28" s="2">
        <f t="shared" si="2"/>
        <v>1088.8499999999999</v>
      </c>
      <c r="H28" s="4">
        <v>730.35</v>
      </c>
      <c r="I28" s="4">
        <v>358.5</v>
      </c>
      <c r="J28" s="4">
        <v>0</v>
      </c>
      <c r="K28" s="4">
        <f t="shared" si="1"/>
        <v>0.108885</v>
      </c>
      <c r="L28" s="16">
        <f t="shared" si="3"/>
        <v>0</v>
      </c>
      <c r="M28" s="4"/>
      <c r="N28" s="4"/>
      <c r="O28" s="4"/>
      <c r="P28" s="4"/>
      <c r="Q28" s="4">
        <f t="shared" si="4"/>
        <v>682</v>
      </c>
      <c r="R28" s="4">
        <f t="shared" si="5"/>
        <v>0.108885</v>
      </c>
      <c r="S28" s="4"/>
      <c r="T28" s="4">
        <f t="shared" si="7"/>
        <v>0.108885</v>
      </c>
      <c r="U28" s="14"/>
    </row>
    <row r="29" spans="1:21" x14ac:dyDescent="0.15">
      <c r="A29" s="14">
        <v>22</v>
      </c>
      <c r="B29" s="7" t="s">
        <v>15</v>
      </c>
      <c r="C29" s="15" t="s">
        <v>36</v>
      </c>
      <c r="D29" s="1">
        <v>5</v>
      </c>
      <c r="E29" s="1">
        <v>0.1668</v>
      </c>
      <c r="F29" s="1">
        <v>105</v>
      </c>
      <c r="G29" s="2">
        <f t="shared" si="2"/>
        <v>0</v>
      </c>
      <c r="H29" s="4">
        <v>0</v>
      </c>
      <c r="I29" s="4">
        <v>0</v>
      </c>
      <c r="J29" s="4">
        <v>0</v>
      </c>
      <c r="K29" s="4">
        <f t="shared" si="1"/>
        <v>0</v>
      </c>
      <c r="L29" s="16">
        <f t="shared" si="3"/>
        <v>0</v>
      </c>
      <c r="M29" s="4"/>
      <c r="N29" s="4"/>
      <c r="O29" s="4"/>
      <c r="P29" s="4"/>
      <c r="Q29" s="4">
        <f t="shared" si="4"/>
        <v>105</v>
      </c>
      <c r="R29" s="4">
        <f t="shared" si="5"/>
        <v>0</v>
      </c>
      <c r="S29" s="4"/>
      <c r="T29" s="4">
        <f t="shared" si="7"/>
        <v>0</v>
      </c>
      <c r="U29" s="14"/>
    </row>
    <row r="30" spans="1:21" x14ac:dyDescent="0.15">
      <c r="A30" s="14">
        <v>23</v>
      </c>
      <c r="B30" s="7" t="s">
        <v>15</v>
      </c>
      <c r="C30" s="15" t="s">
        <v>37</v>
      </c>
      <c r="D30" s="1">
        <v>14</v>
      </c>
      <c r="E30" s="1">
        <v>0.62070000000000003</v>
      </c>
      <c r="F30" s="1">
        <v>765</v>
      </c>
      <c r="G30" s="2">
        <f t="shared" si="2"/>
        <v>798.45</v>
      </c>
      <c r="H30" s="4">
        <v>280.95</v>
      </c>
      <c r="I30" s="4">
        <v>517.5</v>
      </c>
      <c r="J30" s="4">
        <v>0</v>
      </c>
      <c r="K30" s="4">
        <f t="shared" si="1"/>
        <v>7.9844999999999999E-2</v>
      </c>
      <c r="L30" s="16">
        <f t="shared" si="3"/>
        <v>0</v>
      </c>
      <c r="M30" s="4"/>
      <c r="N30" s="4"/>
      <c r="O30" s="4"/>
      <c r="P30" s="4"/>
      <c r="Q30" s="4">
        <f t="shared" si="4"/>
        <v>765</v>
      </c>
      <c r="R30" s="4">
        <f t="shared" si="5"/>
        <v>7.9844999999999999E-2</v>
      </c>
      <c r="S30" s="4"/>
      <c r="T30" s="4">
        <f t="shared" si="7"/>
        <v>7.9844999999999999E-2</v>
      </c>
      <c r="U30" s="14"/>
    </row>
    <row r="31" spans="1:21" x14ac:dyDescent="0.15">
      <c r="A31" s="14">
        <v>24</v>
      </c>
      <c r="B31" s="7" t="s">
        <v>15</v>
      </c>
      <c r="C31" s="15" t="s">
        <v>38</v>
      </c>
      <c r="D31" s="1">
        <v>7</v>
      </c>
      <c r="E31" s="1">
        <v>0.19889999999999999</v>
      </c>
      <c r="F31" s="1">
        <v>169</v>
      </c>
      <c r="G31" s="2">
        <f t="shared" si="2"/>
        <v>327.14999999999998</v>
      </c>
      <c r="H31" s="4">
        <v>217.65</v>
      </c>
      <c r="I31" s="4">
        <v>109.5</v>
      </c>
      <c r="J31" s="4">
        <v>0</v>
      </c>
      <c r="K31" s="4">
        <f t="shared" si="1"/>
        <v>3.2715000000000001E-2</v>
      </c>
      <c r="L31" s="16">
        <f t="shared" si="3"/>
        <v>0</v>
      </c>
      <c r="M31" s="4"/>
      <c r="N31" s="4"/>
      <c r="O31" s="4"/>
      <c r="P31" s="4"/>
      <c r="Q31" s="4">
        <f t="shared" si="4"/>
        <v>169</v>
      </c>
      <c r="R31" s="4">
        <f t="shared" si="5"/>
        <v>3.2715000000000001E-2</v>
      </c>
      <c r="S31" s="4"/>
      <c r="T31" s="4">
        <f t="shared" si="7"/>
        <v>3.2715000000000001E-2</v>
      </c>
      <c r="U31" s="14"/>
    </row>
    <row r="32" spans="1:21" x14ac:dyDescent="0.15">
      <c r="A32" s="14">
        <v>25</v>
      </c>
      <c r="B32" s="7" t="s">
        <v>15</v>
      </c>
      <c r="C32" s="15" t="s">
        <v>39</v>
      </c>
      <c r="D32" s="1">
        <v>9</v>
      </c>
      <c r="E32" s="1">
        <v>0.20219999999999999</v>
      </c>
      <c r="F32" s="1">
        <v>1897</v>
      </c>
      <c r="G32" s="2">
        <f t="shared" si="2"/>
        <v>33</v>
      </c>
      <c r="H32" s="4">
        <v>0</v>
      </c>
      <c r="I32" s="4">
        <v>33</v>
      </c>
      <c r="J32" s="4">
        <v>0</v>
      </c>
      <c r="K32" s="4">
        <f t="shared" si="1"/>
        <v>3.3E-3</v>
      </c>
      <c r="L32" s="16">
        <f t="shared" si="3"/>
        <v>0</v>
      </c>
      <c r="M32" s="4"/>
      <c r="N32" s="4"/>
      <c r="O32" s="4"/>
      <c r="P32" s="4"/>
      <c r="Q32" s="4">
        <f t="shared" si="4"/>
        <v>1897</v>
      </c>
      <c r="R32" s="4">
        <f t="shared" si="5"/>
        <v>3.3E-3</v>
      </c>
      <c r="S32" s="4"/>
      <c r="T32" s="4">
        <f t="shared" si="7"/>
        <v>3.3E-3</v>
      </c>
      <c r="U32" s="14"/>
    </row>
    <row r="33" spans="1:21" x14ac:dyDescent="0.15">
      <c r="A33" s="14">
        <v>26</v>
      </c>
      <c r="B33" s="7" t="s">
        <v>15</v>
      </c>
      <c r="C33" s="15" t="s">
        <v>40</v>
      </c>
      <c r="D33" s="1">
        <v>10</v>
      </c>
      <c r="E33" s="1">
        <v>0.25130000000000002</v>
      </c>
      <c r="F33" s="1">
        <v>736</v>
      </c>
      <c r="G33" s="2">
        <f t="shared" si="2"/>
        <v>0</v>
      </c>
      <c r="H33" s="4">
        <v>0</v>
      </c>
      <c r="I33" s="4">
        <v>0</v>
      </c>
      <c r="J33" s="4">
        <v>0</v>
      </c>
      <c r="K33" s="4">
        <f t="shared" si="1"/>
        <v>0</v>
      </c>
      <c r="L33" s="16">
        <f t="shared" si="3"/>
        <v>0</v>
      </c>
      <c r="M33" s="4"/>
      <c r="N33" s="4"/>
      <c r="O33" s="4"/>
      <c r="P33" s="4"/>
      <c r="Q33" s="4">
        <f t="shared" si="4"/>
        <v>736</v>
      </c>
      <c r="R33" s="4">
        <f t="shared" si="5"/>
        <v>0</v>
      </c>
      <c r="S33" s="4"/>
      <c r="T33" s="4">
        <f t="shared" si="7"/>
        <v>0</v>
      </c>
      <c r="U33" s="14"/>
    </row>
    <row r="34" spans="1:21" x14ac:dyDescent="0.15">
      <c r="A34" s="14">
        <v>27</v>
      </c>
      <c r="B34" s="7" t="s">
        <v>15</v>
      </c>
      <c r="C34" s="15" t="s">
        <v>41</v>
      </c>
      <c r="D34" s="1">
        <v>7</v>
      </c>
      <c r="E34" s="1">
        <v>0.46200000000000002</v>
      </c>
      <c r="F34" s="1">
        <v>130</v>
      </c>
      <c r="G34" s="2">
        <f t="shared" si="2"/>
        <v>58.95</v>
      </c>
      <c r="H34" s="4">
        <v>58.95</v>
      </c>
      <c r="I34" s="4">
        <v>0</v>
      </c>
      <c r="J34" s="4">
        <v>0</v>
      </c>
      <c r="K34" s="4">
        <f t="shared" si="1"/>
        <v>5.8950000000000001E-3</v>
      </c>
      <c r="L34" s="16">
        <f t="shared" si="3"/>
        <v>0</v>
      </c>
      <c r="M34" s="4"/>
      <c r="N34" s="4"/>
      <c r="O34" s="4"/>
      <c r="P34" s="4"/>
      <c r="Q34" s="4">
        <f t="shared" si="4"/>
        <v>130</v>
      </c>
      <c r="R34" s="4">
        <f t="shared" si="5"/>
        <v>5.8950000000000001E-3</v>
      </c>
      <c r="S34" s="4"/>
      <c r="T34" s="4">
        <f t="shared" si="7"/>
        <v>5.8950000000000001E-3</v>
      </c>
      <c r="U34" s="14"/>
    </row>
    <row r="35" spans="1:21" x14ac:dyDescent="0.15">
      <c r="A35" s="14">
        <v>28</v>
      </c>
      <c r="B35" s="7" t="s">
        <v>15</v>
      </c>
      <c r="C35" s="15" t="s">
        <v>42</v>
      </c>
      <c r="D35" s="1">
        <v>6</v>
      </c>
      <c r="E35" s="1">
        <v>0.36730000000000002</v>
      </c>
      <c r="F35" s="1">
        <v>88</v>
      </c>
      <c r="G35" s="2">
        <f t="shared" si="2"/>
        <v>4021.85</v>
      </c>
      <c r="H35" s="4">
        <v>4021.85</v>
      </c>
      <c r="I35" s="4">
        <v>0</v>
      </c>
      <c r="J35" s="4">
        <v>0</v>
      </c>
      <c r="K35" s="4">
        <f t="shared" si="1"/>
        <v>0.40218500000000001</v>
      </c>
      <c r="L35" s="16">
        <f t="shared" si="3"/>
        <v>0</v>
      </c>
      <c r="M35" s="4"/>
      <c r="N35" s="4"/>
      <c r="O35" s="4"/>
      <c r="P35" s="4"/>
      <c r="Q35" s="4">
        <f t="shared" si="4"/>
        <v>88</v>
      </c>
      <c r="R35" s="4">
        <f t="shared" si="5"/>
        <v>0.40218500000000001</v>
      </c>
      <c r="S35" s="4"/>
      <c r="T35" s="4">
        <f t="shared" si="7"/>
        <v>0.40218500000000001</v>
      </c>
      <c r="U35" s="14"/>
    </row>
    <row r="36" spans="1:21" x14ac:dyDescent="0.15">
      <c r="A36" s="14">
        <v>29</v>
      </c>
      <c r="B36" s="7" t="s">
        <v>15</v>
      </c>
      <c r="C36" s="15" t="s">
        <v>43</v>
      </c>
      <c r="D36" s="1">
        <v>3</v>
      </c>
      <c r="E36" s="1">
        <v>0.311</v>
      </c>
      <c r="F36" s="1">
        <v>69</v>
      </c>
      <c r="G36" s="2">
        <f t="shared" si="2"/>
        <v>4272.1499999999996</v>
      </c>
      <c r="H36" s="4">
        <v>4272.1499999999996</v>
      </c>
      <c r="I36" s="4">
        <v>0</v>
      </c>
      <c r="J36" s="4">
        <v>0</v>
      </c>
      <c r="K36" s="4">
        <f t="shared" si="1"/>
        <v>0.42721500000000001</v>
      </c>
      <c r="L36" s="16">
        <f t="shared" si="3"/>
        <v>0</v>
      </c>
      <c r="M36" s="4"/>
      <c r="N36" s="4"/>
      <c r="O36" s="4"/>
      <c r="P36" s="4"/>
      <c r="Q36" s="4">
        <f t="shared" si="4"/>
        <v>69</v>
      </c>
      <c r="R36" s="4">
        <f t="shared" si="5"/>
        <v>0.42721500000000001</v>
      </c>
      <c r="S36" s="4"/>
      <c r="T36" s="4">
        <f t="shared" si="7"/>
        <v>0.42721500000000001</v>
      </c>
      <c r="U36" s="14"/>
    </row>
    <row r="37" spans="1:21" x14ac:dyDescent="0.15">
      <c r="A37" s="14">
        <v>30</v>
      </c>
      <c r="B37" s="7" t="s">
        <v>44</v>
      </c>
      <c r="C37" s="1" t="s">
        <v>45</v>
      </c>
      <c r="D37" s="1">
        <v>9</v>
      </c>
      <c r="E37" s="1">
        <v>0.13059999999999999</v>
      </c>
      <c r="F37" s="1">
        <v>28.53</v>
      </c>
      <c r="G37" s="2">
        <f t="shared" si="2"/>
        <v>6796</v>
      </c>
      <c r="H37" s="4">
        <v>796</v>
      </c>
      <c r="I37" s="4">
        <v>6000</v>
      </c>
      <c r="J37" s="4">
        <v>0</v>
      </c>
      <c r="K37" s="4">
        <f t="shared" si="1"/>
        <v>2.0388000000000002</v>
      </c>
      <c r="L37" s="16">
        <f t="shared" si="3"/>
        <v>0</v>
      </c>
      <c r="M37" s="4"/>
      <c r="N37" s="4"/>
      <c r="O37" s="4"/>
      <c r="P37" s="4"/>
      <c r="Q37" s="4">
        <f t="shared" si="4"/>
        <v>28.53</v>
      </c>
      <c r="R37" s="4">
        <f t="shared" si="5"/>
        <v>2.0388000000000002</v>
      </c>
      <c r="S37" s="4">
        <f>+G37*0.0003</f>
        <v>2.0388000000000002</v>
      </c>
      <c r="T37" s="4"/>
      <c r="U37" s="14"/>
    </row>
    <row r="38" spans="1:21" x14ac:dyDescent="0.15">
      <c r="A38" s="14">
        <v>31</v>
      </c>
      <c r="B38" s="7" t="s">
        <v>44</v>
      </c>
      <c r="C38" s="1" t="s">
        <v>14</v>
      </c>
      <c r="D38" s="1">
        <v>9</v>
      </c>
      <c r="E38" s="1">
        <v>0.16900000000000001</v>
      </c>
      <c r="F38" s="1">
        <v>517.83000000000004</v>
      </c>
      <c r="G38" s="2">
        <f t="shared" si="2"/>
        <v>670</v>
      </c>
      <c r="H38" s="4">
        <v>670</v>
      </c>
      <c r="I38" s="4">
        <v>0</v>
      </c>
      <c r="J38" s="4">
        <v>0</v>
      </c>
      <c r="K38" s="4">
        <f t="shared" si="1"/>
        <v>6.7000000000000004E-2</v>
      </c>
      <c r="L38" s="16">
        <f t="shared" si="3"/>
        <v>0</v>
      </c>
      <c r="M38" s="4"/>
      <c r="N38" s="4"/>
      <c r="O38" s="4"/>
      <c r="P38" s="4"/>
      <c r="Q38" s="4">
        <f t="shared" si="4"/>
        <v>517.83000000000004</v>
      </c>
      <c r="R38" s="4">
        <f t="shared" si="5"/>
        <v>6.7000000000000004E-2</v>
      </c>
      <c r="S38" s="4"/>
      <c r="T38" s="4">
        <f>0.0001*G38</f>
        <v>6.7000000000000004E-2</v>
      </c>
      <c r="U38" s="14"/>
    </row>
    <row r="39" spans="1:21" x14ac:dyDescent="0.15">
      <c r="A39" s="14">
        <v>32</v>
      </c>
      <c r="B39" s="7" t="s">
        <v>44</v>
      </c>
      <c r="C39" s="1" t="s">
        <v>46</v>
      </c>
      <c r="D39" s="1">
        <v>8</v>
      </c>
      <c r="E39" s="1">
        <v>0.1439</v>
      </c>
      <c r="F39" s="1">
        <v>180.36</v>
      </c>
      <c r="G39" s="2">
        <f t="shared" si="2"/>
        <v>440</v>
      </c>
      <c r="H39" s="4">
        <v>440</v>
      </c>
      <c r="I39" s="4">
        <v>0</v>
      </c>
      <c r="J39" s="4">
        <v>0</v>
      </c>
      <c r="K39" s="4">
        <f t="shared" ref="K39:K70" si="8">+L39+P39+R39</f>
        <v>4.3999999999999997E-2</v>
      </c>
      <c r="L39" s="16">
        <f t="shared" si="3"/>
        <v>0</v>
      </c>
      <c r="M39" s="4"/>
      <c r="N39" s="4"/>
      <c r="O39" s="4"/>
      <c r="P39" s="4"/>
      <c r="Q39" s="4">
        <f t="shared" si="4"/>
        <v>180.36</v>
      </c>
      <c r="R39" s="4">
        <f t="shared" si="5"/>
        <v>4.3999999999999997E-2</v>
      </c>
      <c r="S39" s="4"/>
      <c r="T39" s="4">
        <f>0.0001*G39</f>
        <v>4.3999999999999997E-2</v>
      </c>
      <c r="U39" s="14"/>
    </row>
    <row r="40" spans="1:21" x14ac:dyDescent="0.15">
      <c r="A40" s="14">
        <v>33</v>
      </c>
      <c r="B40" s="7" t="s">
        <v>44</v>
      </c>
      <c r="C40" s="1" t="s">
        <v>47</v>
      </c>
      <c r="D40" s="1">
        <v>18</v>
      </c>
      <c r="E40" s="1">
        <v>0.38500000000000001</v>
      </c>
      <c r="F40" s="1">
        <v>323.25</v>
      </c>
      <c r="G40" s="2">
        <f t="shared" si="2"/>
        <v>1526</v>
      </c>
      <c r="H40" s="4">
        <v>1526</v>
      </c>
      <c r="I40" s="4">
        <v>0</v>
      </c>
      <c r="J40" s="4">
        <v>0</v>
      </c>
      <c r="K40" s="4">
        <f t="shared" si="8"/>
        <v>0.15260000000000001</v>
      </c>
      <c r="L40" s="16">
        <f t="shared" si="3"/>
        <v>0</v>
      </c>
      <c r="M40" s="4"/>
      <c r="N40" s="4"/>
      <c r="O40" s="4"/>
      <c r="P40" s="4"/>
      <c r="Q40" s="4">
        <f t="shared" ref="Q40:Q71" si="9">+L40+P40+F40</f>
        <v>323.25</v>
      </c>
      <c r="R40" s="4">
        <f t="shared" si="5"/>
        <v>0.15260000000000001</v>
      </c>
      <c r="S40" s="4"/>
      <c r="T40" s="4">
        <f>0.0001*G40</f>
        <v>0.15260000000000001</v>
      </c>
      <c r="U40" s="14"/>
    </row>
    <row r="41" spans="1:21" x14ac:dyDescent="0.15">
      <c r="A41" s="14">
        <v>34</v>
      </c>
      <c r="B41" s="7" t="s">
        <v>44</v>
      </c>
      <c r="C41" s="1" t="s">
        <v>48</v>
      </c>
      <c r="D41" s="1">
        <v>13</v>
      </c>
      <c r="E41" s="1">
        <v>0.35639999999999999</v>
      </c>
      <c r="F41" s="1">
        <v>40.58</v>
      </c>
      <c r="G41" s="2">
        <f t="shared" si="2"/>
        <v>1500</v>
      </c>
      <c r="H41" s="4">
        <v>1500</v>
      </c>
      <c r="I41" s="4">
        <v>0</v>
      </c>
      <c r="J41" s="4">
        <v>0</v>
      </c>
      <c r="K41" s="4">
        <f t="shared" si="8"/>
        <v>0.45</v>
      </c>
      <c r="L41" s="16">
        <f t="shared" si="3"/>
        <v>0</v>
      </c>
      <c r="M41" s="4"/>
      <c r="N41" s="4"/>
      <c r="O41" s="4"/>
      <c r="P41" s="4"/>
      <c r="Q41" s="4">
        <f t="shared" si="9"/>
        <v>40.58</v>
      </c>
      <c r="R41" s="4">
        <f t="shared" si="5"/>
        <v>0.45</v>
      </c>
      <c r="S41" s="4">
        <f>+G41*0.0003</f>
        <v>0.45</v>
      </c>
      <c r="T41" s="4"/>
      <c r="U41" s="14"/>
    </row>
    <row r="42" spans="1:21" x14ac:dyDescent="0.15">
      <c r="A42" s="14">
        <v>35</v>
      </c>
      <c r="B42" s="7" t="s">
        <v>44</v>
      </c>
      <c r="C42" s="1" t="s">
        <v>49</v>
      </c>
      <c r="D42" s="1">
        <v>15</v>
      </c>
      <c r="E42" s="1">
        <v>0.3503</v>
      </c>
      <c r="F42" s="1">
        <v>115.2</v>
      </c>
      <c r="G42" s="2">
        <f t="shared" si="2"/>
        <v>958</v>
      </c>
      <c r="H42" s="4">
        <v>958</v>
      </c>
      <c r="I42" s="4">
        <v>0</v>
      </c>
      <c r="J42" s="4">
        <v>0</v>
      </c>
      <c r="K42" s="4">
        <f t="shared" si="8"/>
        <v>9.5799999999999996E-2</v>
      </c>
      <c r="L42" s="16">
        <f t="shared" si="3"/>
        <v>0</v>
      </c>
      <c r="M42" s="4"/>
      <c r="N42" s="4"/>
      <c r="O42" s="4"/>
      <c r="P42" s="4"/>
      <c r="Q42" s="4">
        <f t="shared" si="9"/>
        <v>115.2</v>
      </c>
      <c r="R42" s="4">
        <f t="shared" si="5"/>
        <v>9.5799999999999996E-2</v>
      </c>
      <c r="S42" s="4"/>
      <c r="T42" s="4">
        <f>0.0001*G42</f>
        <v>9.5799999999999996E-2</v>
      </c>
      <c r="U42" s="14"/>
    </row>
    <row r="43" spans="1:21" x14ac:dyDescent="0.15">
      <c r="A43" s="14">
        <v>36</v>
      </c>
      <c r="B43" s="7" t="s">
        <v>44</v>
      </c>
      <c r="C43" s="1" t="s">
        <v>50</v>
      </c>
      <c r="D43" s="1">
        <v>22</v>
      </c>
      <c r="E43" s="1">
        <v>0.443</v>
      </c>
      <c r="F43" s="1">
        <v>148.19999999999999</v>
      </c>
      <c r="G43" s="2">
        <f t="shared" si="2"/>
        <v>1400</v>
      </c>
      <c r="H43" s="4">
        <v>1400</v>
      </c>
      <c r="I43" s="4">
        <v>0</v>
      </c>
      <c r="J43" s="4">
        <v>0</v>
      </c>
      <c r="K43" s="4">
        <f t="shared" si="8"/>
        <v>0.14000000000000001</v>
      </c>
      <c r="L43" s="16">
        <f t="shared" si="3"/>
        <v>0</v>
      </c>
      <c r="M43" s="4"/>
      <c r="N43" s="4"/>
      <c r="O43" s="4"/>
      <c r="P43" s="4"/>
      <c r="Q43" s="4">
        <f t="shared" si="9"/>
        <v>148.19999999999999</v>
      </c>
      <c r="R43" s="4">
        <f t="shared" ref="R43:R106" si="10">+S43+T43</f>
        <v>0.14000000000000001</v>
      </c>
      <c r="S43" s="4"/>
      <c r="T43" s="4">
        <f>0.0001*G43</f>
        <v>0.14000000000000001</v>
      </c>
      <c r="U43" s="14"/>
    </row>
    <row r="44" spans="1:21" x14ac:dyDescent="0.15">
      <c r="A44" s="14">
        <v>37</v>
      </c>
      <c r="B44" s="7" t="s">
        <v>44</v>
      </c>
      <c r="C44" s="1" t="s">
        <v>51</v>
      </c>
      <c r="D44" s="1">
        <v>5</v>
      </c>
      <c r="E44" s="1">
        <v>0.13139999999999999</v>
      </c>
      <c r="F44" s="1">
        <v>39.82</v>
      </c>
      <c r="G44" s="2">
        <f t="shared" si="2"/>
        <v>947</v>
      </c>
      <c r="H44" s="4">
        <v>947</v>
      </c>
      <c r="I44" s="4">
        <v>0</v>
      </c>
      <c r="J44" s="4">
        <v>0</v>
      </c>
      <c r="K44" s="4">
        <f t="shared" si="8"/>
        <v>0.28410000000000002</v>
      </c>
      <c r="L44" s="16">
        <f t="shared" si="3"/>
        <v>0</v>
      </c>
      <c r="M44" s="4"/>
      <c r="N44" s="4"/>
      <c r="O44" s="4"/>
      <c r="P44" s="4"/>
      <c r="Q44" s="4">
        <f t="shared" si="9"/>
        <v>39.82</v>
      </c>
      <c r="R44" s="4">
        <f t="shared" si="10"/>
        <v>0.28410000000000002</v>
      </c>
      <c r="S44" s="4">
        <f>+G44*0.0003</f>
        <v>0.28410000000000002</v>
      </c>
      <c r="T44" s="4"/>
      <c r="U44" s="14"/>
    </row>
    <row r="45" spans="1:21" x14ac:dyDescent="0.15">
      <c r="A45" s="14">
        <v>38</v>
      </c>
      <c r="B45" s="7" t="s">
        <v>44</v>
      </c>
      <c r="C45" s="1" t="s">
        <v>52</v>
      </c>
      <c r="D45" s="1">
        <v>12</v>
      </c>
      <c r="E45" s="1">
        <v>0.22</v>
      </c>
      <c r="F45" s="1">
        <v>50.22</v>
      </c>
      <c r="G45" s="2">
        <f t="shared" si="2"/>
        <v>1441</v>
      </c>
      <c r="H45" s="4">
        <v>1441</v>
      </c>
      <c r="I45" s="4">
        <v>0</v>
      </c>
      <c r="J45" s="4">
        <v>0</v>
      </c>
      <c r="K45" s="4">
        <f t="shared" si="8"/>
        <v>0.14410000000000001</v>
      </c>
      <c r="L45" s="16">
        <f t="shared" si="3"/>
        <v>0</v>
      </c>
      <c r="M45" s="4"/>
      <c r="N45" s="4"/>
      <c r="O45" s="4"/>
      <c r="P45" s="4"/>
      <c r="Q45" s="4">
        <f t="shared" si="9"/>
        <v>50.22</v>
      </c>
      <c r="R45" s="4">
        <f t="shared" si="10"/>
        <v>0.14410000000000001</v>
      </c>
      <c r="S45" s="4"/>
      <c r="T45" s="4">
        <f>0.0001*G45</f>
        <v>0.14410000000000001</v>
      </c>
      <c r="U45" s="14"/>
    </row>
    <row r="46" spans="1:21" x14ac:dyDescent="0.15">
      <c r="A46" s="14">
        <v>39</v>
      </c>
      <c r="B46" s="7" t="s">
        <v>44</v>
      </c>
      <c r="C46" s="1" t="s">
        <v>53</v>
      </c>
      <c r="D46" s="1">
        <v>14</v>
      </c>
      <c r="E46" s="1">
        <v>0.24840000000000001</v>
      </c>
      <c r="F46" s="1">
        <v>113.66</v>
      </c>
      <c r="G46" s="2">
        <f t="shared" si="2"/>
        <v>1390</v>
      </c>
      <c r="H46" s="4">
        <v>1390</v>
      </c>
      <c r="I46" s="4">
        <v>0</v>
      </c>
      <c r="J46" s="4">
        <v>0</v>
      </c>
      <c r="K46" s="4">
        <f t="shared" si="8"/>
        <v>0.13900000000000001</v>
      </c>
      <c r="L46" s="16">
        <f t="shared" si="3"/>
        <v>0</v>
      </c>
      <c r="M46" s="4"/>
      <c r="N46" s="4"/>
      <c r="O46" s="4"/>
      <c r="P46" s="4"/>
      <c r="Q46" s="4">
        <f t="shared" si="9"/>
        <v>113.66</v>
      </c>
      <c r="R46" s="4">
        <f t="shared" si="10"/>
        <v>0.13900000000000001</v>
      </c>
      <c r="S46" s="4"/>
      <c r="T46" s="4">
        <f>0.0001*G46</f>
        <v>0.13900000000000001</v>
      </c>
      <c r="U46" s="14"/>
    </row>
    <row r="47" spans="1:21" x14ac:dyDescent="0.15">
      <c r="A47" s="14">
        <v>40</v>
      </c>
      <c r="B47" s="7" t="s">
        <v>44</v>
      </c>
      <c r="C47" s="1" t="s">
        <v>54</v>
      </c>
      <c r="D47" s="1">
        <v>17</v>
      </c>
      <c r="E47" s="1">
        <v>0.28000000000000003</v>
      </c>
      <c r="F47" s="1">
        <v>50.62</v>
      </c>
      <c r="G47" s="2">
        <f t="shared" si="2"/>
        <v>1100</v>
      </c>
      <c r="H47" s="4">
        <v>1100</v>
      </c>
      <c r="I47" s="4">
        <v>0</v>
      </c>
      <c r="J47" s="4">
        <v>0</v>
      </c>
      <c r="K47" s="4">
        <f t="shared" si="8"/>
        <v>0.11</v>
      </c>
      <c r="L47" s="16">
        <f t="shared" si="3"/>
        <v>0</v>
      </c>
      <c r="M47" s="4"/>
      <c r="N47" s="4"/>
      <c r="O47" s="4"/>
      <c r="P47" s="4"/>
      <c r="Q47" s="4">
        <f t="shared" si="9"/>
        <v>50.62</v>
      </c>
      <c r="R47" s="4">
        <f t="shared" si="10"/>
        <v>0.11</v>
      </c>
      <c r="S47" s="4"/>
      <c r="T47" s="4">
        <f>0.0001*G47</f>
        <v>0.11</v>
      </c>
      <c r="U47" s="14"/>
    </row>
    <row r="48" spans="1:21" x14ac:dyDescent="0.15">
      <c r="A48" s="14">
        <v>41</v>
      </c>
      <c r="B48" s="7" t="s">
        <v>44</v>
      </c>
      <c r="C48" s="1" t="s">
        <v>55</v>
      </c>
      <c r="D48" s="1">
        <v>13</v>
      </c>
      <c r="E48" s="1">
        <v>0.27829999999999999</v>
      </c>
      <c r="F48" s="1">
        <v>102.38</v>
      </c>
      <c r="G48" s="2">
        <f t="shared" si="2"/>
        <v>1340</v>
      </c>
      <c r="H48" s="4">
        <v>1340</v>
      </c>
      <c r="I48" s="4">
        <v>0</v>
      </c>
      <c r="J48" s="4">
        <v>0</v>
      </c>
      <c r="K48" s="4">
        <f t="shared" si="8"/>
        <v>0.13400000000000001</v>
      </c>
      <c r="L48" s="16">
        <f t="shared" si="3"/>
        <v>0</v>
      </c>
      <c r="M48" s="4"/>
      <c r="N48" s="4"/>
      <c r="O48" s="4"/>
      <c r="P48" s="4"/>
      <c r="Q48" s="4">
        <f t="shared" si="9"/>
        <v>102.38</v>
      </c>
      <c r="R48" s="4">
        <f t="shared" si="10"/>
        <v>0.13400000000000001</v>
      </c>
      <c r="S48" s="4"/>
      <c r="T48" s="4">
        <f>0.0001*G48</f>
        <v>0.13400000000000001</v>
      </c>
      <c r="U48" s="14"/>
    </row>
    <row r="49" spans="1:21" x14ac:dyDescent="0.15">
      <c r="A49" s="14">
        <v>42</v>
      </c>
      <c r="B49" s="7" t="s">
        <v>44</v>
      </c>
      <c r="C49" s="1" t="s">
        <v>56</v>
      </c>
      <c r="D49" s="1">
        <v>20</v>
      </c>
      <c r="E49" s="1">
        <v>0.35799999999999998</v>
      </c>
      <c r="F49" s="1">
        <v>33.4</v>
      </c>
      <c r="G49" s="2">
        <f t="shared" si="2"/>
        <v>1857</v>
      </c>
      <c r="H49" s="4">
        <v>1857</v>
      </c>
      <c r="I49" s="4">
        <v>0</v>
      </c>
      <c r="J49" s="4">
        <v>0</v>
      </c>
      <c r="K49" s="4">
        <f t="shared" si="8"/>
        <v>0.55710000000000004</v>
      </c>
      <c r="L49" s="16">
        <f t="shared" si="3"/>
        <v>0</v>
      </c>
      <c r="M49" s="4"/>
      <c r="N49" s="4"/>
      <c r="O49" s="4"/>
      <c r="P49" s="4"/>
      <c r="Q49" s="4">
        <f t="shared" si="9"/>
        <v>33.4</v>
      </c>
      <c r="R49" s="4">
        <f t="shared" si="10"/>
        <v>0.55710000000000004</v>
      </c>
      <c r="S49" s="4">
        <f>+G49*0.0003</f>
        <v>0.55710000000000004</v>
      </c>
      <c r="T49" s="4"/>
      <c r="U49" s="14"/>
    </row>
    <row r="50" spans="1:21" x14ac:dyDescent="0.15">
      <c r="A50" s="14">
        <v>43</v>
      </c>
      <c r="B50" s="7" t="s">
        <v>44</v>
      </c>
      <c r="C50" s="1" t="s">
        <v>57</v>
      </c>
      <c r="D50" s="1">
        <v>19</v>
      </c>
      <c r="E50" s="1">
        <v>0.33379999999999999</v>
      </c>
      <c r="F50" s="1">
        <v>64.709999999999994</v>
      </c>
      <c r="G50" s="2">
        <f t="shared" si="2"/>
        <v>1370</v>
      </c>
      <c r="H50" s="4">
        <v>1370</v>
      </c>
      <c r="I50" s="4">
        <v>0</v>
      </c>
      <c r="J50" s="4">
        <v>0</v>
      </c>
      <c r="K50" s="4">
        <f t="shared" si="8"/>
        <v>0.13700000000000001</v>
      </c>
      <c r="L50" s="16">
        <f t="shared" si="3"/>
        <v>0</v>
      </c>
      <c r="M50" s="4"/>
      <c r="N50" s="4"/>
      <c r="O50" s="4"/>
      <c r="P50" s="4"/>
      <c r="Q50" s="4">
        <f t="shared" si="9"/>
        <v>64.709999999999994</v>
      </c>
      <c r="R50" s="4">
        <f t="shared" si="10"/>
        <v>0.13700000000000001</v>
      </c>
      <c r="S50" s="4"/>
      <c r="T50" s="4">
        <f t="shared" ref="T50:T70" si="11">0.0001*G50</f>
        <v>0.13700000000000001</v>
      </c>
      <c r="U50" s="14"/>
    </row>
    <row r="51" spans="1:21" x14ac:dyDescent="0.15">
      <c r="A51" s="14">
        <v>44</v>
      </c>
      <c r="B51" s="7" t="s">
        <v>58</v>
      </c>
      <c r="C51" s="17" t="s">
        <v>59</v>
      </c>
      <c r="D51" s="1">
        <v>12</v>
      </c>
      <c r="E51" s="1">
        <v>0.3397</v>
      </c>
      <c r="F51" s="1">
        <v>131.09</v>
      </c>
      <c r="G51" s="2">
        <f t="shared" si="2"/>
        <v>1452.07</v>
      </c>
      <c r="H51" s="4">
        <v>1452.07</v>
      </c>
      <c r="I51" s="4">
        <v>0</v>
      </c>
      <c r="J51" s="4">
        <v>0</v>
      </c>
      <c r="K51" s="4">
        <f t="shared" si="8"/>
        <v>0.145207</v>
      </c>
      <c r="L51" s="16">
        <f t="shared" si="3"/>
        <v>0</v>
      </c>
      <c r="M51" s="4"/>
      <c r="N51" s="4"/>
      <c r="O51" s="4"/>
      <c r="P51" s="4"/>
      <c r="Q51" s="4">
        <f t="shared" si="9"/>
        <v>131.09</v>
      </c>
      <c r="R51" s="4">
        <f t="shared" si="10"/>
        <v>0.145207</v>
      </c>
      <c r="S51" s="4"/>
      <c r="T51" s="4">
        <f t="shared" si="11"/>
        <v>0.145207</v>
      </c>
      <c r="U51" s="14"/>
    </row>
    <row r="52" spans="1:21" x14ac:dyDescent="0.15">
      <c r="A52" s="14">
        <v>45</v>
      </c>
      <c r="B52" s="7" t="s">
        <v>58</v>
      </c>
      <c r="C52" s="17" t="s">
        <v>60</v>
      </c>
      <c r="D52" s="1">
        <v>19</v>
      </c>
      <c r="E52" s="1">
        <v>0.51339999999999997</v>
      </c>
      <c r="F52" s="1">
        <v>90.56</v>
      </c>
      <c r="G52" s="2">
        <f t="shared" si="2"/>
        <v>0</v>
      </c>
      <c r="H52" s="4">
        <v>0</v>
      </c>
      <c r="I52" s="4">
        <v>0</v>
      </c>
      <c r="J52" s="4">
        <v>0</v>
      </c>
      <c r="K52" s="4">
        <f t="shared" si="8"/>
        <v>0</v>
      </c>
      <c r="L52" s="16">
        <f t="shared" si="3"/>
        <v>0</v>
      </c>
      <c r="M52" s="4"/>
      <c r="N52" s="4"/>
      <c r="O52" s="4"/>
      <c r="P52" s="4"/>
      <c r="Q52" s="4">
        <f t="shared" si="9"/>
        <v>90.56</v>
      </c>
      <c r="R52" s="4">
        <f t="shared" si="10"/>
        <v>0</v>
      </c>
      <c r="S52" s="4"/>
      <c r="T52" s="4">
        <f t="shared" si="11"/>
        <v>0</v>
      </c>
      <c r="U52" s="14"/>
    </row>
    <row r="53" spans="1:21" x14ac:dyDescent="0.15">
      <c r="A53" s="14">
        <v>46</v>
      </c>
      <c r="B53" s="7" t="s">
        <v>58</v>
      </c>
      <c r="C53" s="17" t="s">
        <v>61</v>
      </c>
      <c r="D53" s="1">
        <v>28</v>
      </c>
      <c r="E53" s="1">
        <v>0.60980000000000001</v>
      </c>
      <c r="F53" s="1">
        <v>162.22999999999999</v>
      </c>
      <c r="G53" s="2">
        <f t="shared" si="2"/>
        <v>6460.79</v>
      </c>
      <c r="H53" s="4">
        <v>6460.79</v>
      </c>
      <c r="I53" s="4">
        <v>0</v>
      </c>
      <c r="J53" s="4">
        <v>0</v>
      </c>
      <c r="K53" s="4">
        <f t="shared" si="8"/>
        <v>0.64607899999999996</v>
      </c>
      <c r="L53" s="16">
        <f t="shared" si="3"/>
        <v>0</v>
      </c>
      <c r="M53" s="4"/>
      <c r="N53" s="4"/>
      <c r="O53" s="4"/>
      <c r="P53" s="4"/>
      <c r="Q53" s="4">
        <f t="shared" si="9"/>
        <v>162.22999999999999</v>
      </c>
      <c r="R53" s="4">
        <f t="shared" si="10"/>
        <v>0.64607899999999996</v>
      </c>
      <c r="S53" s="4"/>
      <c r="T53" s="4">
        <f t="shared" si="11"/>
        <v>0.64607899999999996</v>
      </c>
      <c r="U53" s="14"/>
    </row>
    <row r="54" spans="1:21" x14ac:dyDescent="0.15">
      <c r="A54" s="14">
        <v>47</v>
      </c>
      <c r="B54" s="7" t="s">
        <v>58</v>
      </c>
      <c r="C54" s="17" t="s">
        <v>62</v>
      </c>
      <c r="D54" s="1">
        <v>28</v>
      </c>
      <c r="E54" s="1">
        <v>0.87060000000000004</v>
      </c>
      <c r="F54" s="1">
        <v>207.09</v>
      </c>
      <c r="G54" s="2">
        <f t="shared" si="2"/>
        <v>1018.17</v>
      </c>
      <c r="H54" s="4">
        <v>1018.17</v>
      </c>
      <c r="I54" s="4">
        <v>0</v>
      </c>
      <c r="J54" s="4">
        <v>0</v>
      </c>
      <c r="K54" s="4">
        <f t="shared" si="8"/>
        <v>0.101817</v>
      </c>
      <c r="L54" s="16">
        <f t="shared" si="3"/>
        <v>0</v>
      </c>
      <c r="M54" s="4"/>
      <c r="N54" s="4"/>
      <c r="O54" s="4"/>
      <c r="P54" s="4"/>
      <c r="Q54" s="4">
        <f t="shared" si="9"/>
        <v>207.09</v>
      </c>
      <c r="R54" s="4">
        <f t="shared" si="10"/>
        <v>0.101817</v>
      </c>
      <c r="S54" s="4"/>
      <c r="T54" s="4">
        <f t="shared" si="11"/>
        <v>0.101817</v>
      </c>
      <c r="U54" s="14"/>
    </row>
    <row r="55" spans="1:21" x14ac:dyDescent="0.15">
      <c r="A55" s="14">
        <v>48</v>
      </c>
      <c r="B55" s="7" t="s">
        <v>58</v>
      </c>
      <c r="C55" s="17" t="s">
        <v>63</v>
      </c>
      <c r="D55" s="1">
        <v>18</v>
      </c>
      <c r="E55" s="1">
        <v>0.3629</v>
      </c>
      <c r="F55" s="1">
        <v>102.56</v>
      </c>
      <c r="G55" s="2">
        <f t="shared" si="2"/>
        <v>3954.58</v>
      </c>
      <c r="H55" s="4">
        <v>3954.58</v>
      </c>
      <c r="I55" s="4">
        <v>0</v>
      </c>
      <c r="J55" s="4">
        <v>0</v>
      </c>
      <c r="K55" s="4">
        <f t="shared" si="8"/>
        <v>0.39545799999999998</v>
      </c>
      <c r="L55" s="16">
        <f t="shared" si="3"/>
        <v>0</v>
      </c>
      <c r="M55" s="4"/>
      <c r="N55" s="4"/>
      <c r="O55" s="4"/>
      <c r="P55" s="4"/>
      <c r="Q55" s="4">
        <f t="shared" si="9"/>
        <v>102.56</v>
      </c>
      <c r="R55" s="4">
        <f t="shared" si="10"/>
        <v>0.39545799999999998</v>
      </c>
      <c r="S55" s="4"/>
      <c r="T55" s="4">
        <f t="shared" si="11"/>
        <v>0.39545799999999998</v>
      </c>
      <c r="U55" s="14"/>
    </row>
    <row r="56" spans="1:21" x14ac:dyDescent="0.15">
      <c r="A56" s="14">
        <v>49</v>
      </c>
      <c r="B56" s="7" t="s">
        <v>58</v>
      </c>
      <c r="C56" s="17" t="s">
        <v>64</v>
      </c>
      <c r="D56" s="1">
        <v>19</v>
      </c>
      <c r="E56" s="1">
        <v>0.4783</v>
      </c>
      <c r="F56" s="1">
        <v>106.66</v>
      </c>
      <c r="G56" s="2">
        <f t="shared" si="2"/>
        <v>4067.59</v>
      </c>
      <c r="H56" s="4">
        <v>4067.59</v>
      </c>
      <c r="I56" s="4">
        <v>0</v>
      </c>
      <c r="J56" s="4">
        <v>0</v>
      </c>
      <c r="K56" s="4">
        <f t="shared" si="8"/>
        <v>0.40675899999999998</v>
      </c>
      <c r="L56" s="16">
        <f t="shared" si="3"/>
        <v>0</v>
      </c>
      <c r="M56" s="4"/>
      <c r="N56" s="4"/>
      <c r="O56" s="4"/>
      <c r="P56" s="4"/>
      <c r="Q56" s="4">
        <f t="shared" si="9"/>
        <v>106.66</v>
      </c>
      <c r="R56" s="4">
        <f t="shared" si="10"/>
        <v>0.40675899999999998</v>
      </c>
      <c r="S56" s="4"/>
      <c r="T56" s="4">
        <f t="shared" si="11"/>
        <v>0.40675899999999998</v>
      </c>
      <c r="U56" s="14"/>
    </row>
    <row r="57" spans="1:21" x14ac:dyDescent="0.15">
      <c r="A57" s="14">
        <v>50</v>
      </c>
      <c r="B57" s="7" t="s">
        <v>58</v>
      </c>
      <c r="C57" s="17" t="s">
        <v>65</v>
      </c>
      <c r="D57" s="1">
        <v>24</v>
      </c>
      <c r="E57" s="1">
        <v>0.44500000000000001</v>
      </c>
      <c r="F57" s="1">
        <v>123.76</v>
      </c>
      <c r="G57" s="2">
        <f t="shared" si="2"/>
        <v>1522.4</v>
      </c>
      <c r="H57" s="4">
        <v>1522.4</v>
      </c>
      <c r="I57" s="4">
        <v>0</v>
      </c>
      <c r="J57" s="4">
        <v>0</v>
      </c>
      <c r="K57" s="4">
        <f t="shared" si="8"/>
        <v>0.15223999999999999</v>
      </c>
      <c r="L57" s="16">
        <f t="shared" si="3"/>
        <v>0</v>
      </c>
      <c r="M57" s="4"/>
      <c r="N57" s="4"/>
      <c r="O57" s="4"/>
      <c r="P57" s="4"/>
      <c r="Q57" s="4">
        <f t="shared" si="9"/>
        <v>123.76</v>
      </c>
      <c r="R57" s="4">
        <f t="shared" si="10"/>
        <v>0.15223999999999999</v>
      </c>
      <c r="S57" s="4"/>
      <c r="T57" s="4">
        <f t="shared" si="11"/>
        <v>0.15223999999999999</v>
      </c>
      <c r="U57" s="14"/>
    </row>
    <row r="58" spans="1:21" x14ac:dyDescent="0.15">
      <c r="A58" s="14">
        <v>51</v>
      </c>
      <c r="B58" s="7" t="s">
        <v>58</v>
      </c>
      <c r="C58" s="17" t="s">
        <v>66</v>
      </c>
      <c r="D58" s="1">
        <v>21</v>
      </c>
      <c r="E58" s="1">
        <v>0.47620000000000001</v>
      </c>
      <c r="F58" s="1">
        <v>157.22</v>
      </c>
      <c r="G58" s="2">
        <f t="shared" si="2"/>
        <v>971.19</v>
      </c>
      <c r="H58" s="4">
        <v>971.19</v>
      </c>
      <c r="I58" s="4">
        <v>0</v>
      </c>
      <c r="J58" s="4">
        <v>0</v>
      </c>
      <c r="K58" s="4">
        <f t="shared" si="8"/>
        <v>9.7118999999999997E-2</v>
      </c>
      <c r="L58" s="16">
        <f t="shared" si="3"/>
        <v>0</v>
      </c>
      <c r="M58" s="4"/>
      <c r="N58" s="4"/>
      <c r="O58" s="4"/>
      <c r="P58" s="4"/>
      <c r="Q58" s="4">
        <f t="shared" si="9"/>
        <v>157.22</v>
      </c>
      <c r="R58" s="4">
        <f t="shared" si="10"/>
        <v>9.7118999999999997E-2</v>
      </c>
      <c r="S58" s="4"/>
      <c r="T58" s="4">
        <f t="shared" si="11"/>
        <v>9.7118999999999997E-2</v>
      </c>
      <c r="U58" s="14"/>
    </row>
    <row r="59" spans="1:21" x14ac:dyDescent="0.15">
      <c r="A59" s="14">
        <v>52</v>
      </c>
      <c r="B59" s="7" t="s">
        <v>58</v>
      </c>
      <c r="C59" s="17" t="s">
        <v>67</v>
      </c>
      <c r="D59" s="1">
        <v>21</v>
      </c>
      <c r="E59" s="1">
        <v>0.30470000000000003</v>
      </c>
      <c r="F59" s="1">
        <v>111.72</v>
      </c>
      <c r="G59" s="2">
        <f t="shared" si="2"/>
        <v>1063.6600000000001</v>
      </c>
      <c r="H59" s="4">
        <v>1063.6600000000001</v>
      </c>
      <c r="I59" s="4">
        <v>0</v>
      </c>
      <c r="J59" s="4">
        <v>0</v>
      </c>
      <c r="K59" s="4">
        <f t="shared" si="8"/>
        <v>0.106366</v>
      </c>
      <c r="L59" s="16">
        <f t="shared" si="3"/>
        <v>0</v>
      </c>
      <c r="M59" s="4"/>
      <c r="N59" s="4"/>
      <c r="O59" s="4"/>
      <c r="P59" s="4"/>
      <c r="Q59" s="4">
        <f t="shared" si="9"/>
        <v>111.72</v>
      </c>
      <c r="R59" s="4">
        <f t="shared" si="10"/>
        <v>0.106366</v>
      </c>
      <c r="S59" s="4"/>
      <c r="T59" s="4">
        <f t="shared" si="11"/>
        <v>0.106366</v>
      </c>
      <c r="U59" s="14"/>
    </row>
    <row r="60" spans="1:21" x14ac:dyDescent="0.15">
      <c r="A60" s="14">
        <v>53</v>
      </c>
      <c r="B60" s="7" t="s">
        <v>58</v>
      </c>
      <c r="C60" s="17" t="s">
        <v>68</v>
      </c>
      <c r="D60" s="1">
        <v>13</v>
      </c>
      <c r="E60" s="1">
        <v>0.44879999999999998</v>
      </c>
      <c r="F60" s="1">
        <v>135.08000000000001</v>
      </c>
      <c r="G60" s="2">
        <f t="shared" si="2"/>
        <v>3759.6</v>
      </c>
      <c r="H60" s="4">
        <v>3759.6</v>
      </c>
      <c r="I60" s="4">
        <v>0</v>
      </c>
      <c r="J60" s="4">
        <v>0</v>
      </c>
      <c r="K60" s="4">
        <f t="shared" si="8"/>
        <v>0.37596000000000002</v>
      </c>
      <c r="L60" s="16">
        <f t="shared" si="3"/>
        <v>0</v>
      </c>
      <c r="M60" s="4"/>
      <c r="N60" s="4"/>
      <c r="O60" s="4"/>
      <c r="P60" s="4"/>
      <c r="Q60" s="4">
        <f t="shared" si="9"/>
        <v>135.08000000000001</v>
      </c>
      <c r="R60" s="4">
        <f t="shared" si="10"/>
        <v>0.37596000000000002</v>
      </c>
      <c r="S60" s="4"/>
      <c r="T60" s="4">
        <f t="shared" si="11"/>
        <v>0.37596000000000002</v>
      </c>
      <c r="U60" s="14"/>
    </row>
    <row r="61" spans="1:21" x14ac:dyDescent="0.15">
      <c r="A61" s="14">
        <v>54</v>
      </c>
      <c r="B61" s="7" t="s">
        <v>58</v>
      </c>
      <c r="C61" s="17" t="s">
        <v>69</v>
      </c>
      <c r="D61" s="1">
        <v>17</v>
      </c>
      <c r="E61" s="1">
        <v>0.34260000000000002</v>
      </c>
      <c r="F61" s="1">
        <v>160.37</v>
      </c>
      <c r="G61" s="2">
        <f t="shared" si="2"/>
        <v>3014.4</v>
      </c>
      <c r="H61" s="4">
        <v>3014.4</v>
      </c>
      <c r="I61" s="4">
        <v>0</v>
      </c>
      <c r="J61" s="4">
        <v>0</v>
      </c>
      <c r="K61" s="4">
        <f t="shared" si="8"/>
        <v>0.30143999999999999</v>
      </c>
      <c r="L61" s="16">
        <f t="shared" si="3"/>
        <v>0</v>
      </c>
      <c r="M61" s="4"/>
      <c r="N61" s="4"/>
      <c r="O61" s="4"/>
      <c r="P61" s="4"/>
      <c r="Q61" s="4">
        <f t="shared" si="9"/>
        <v>160.37</v>
      </c>
      <c r="R61" s="4">
        <f t="shared" si="10"/>
        <v>0.30143999999999999</v>
      </c>
      <c r="S61" s="4"/>
      <c r="T61" s="4">
        <f t="shared" si="11"/>
        <v>0.30143999999999999</v>
      </c>
      <c r="U61" s="14"/>
    </row>
    <row r="62" spans="1:21" x14ac:dyDescent="0.15">
      <c r="A62" s="14">
        <v>55</v>
      </c>
      <c r="B62" s="7" t="s">
        <v>58</v>
      </c>
      <c r="C62" s="17" t="s">
        <v>70</v>
      </c>
      <c r="D62" s="1">
        <v>25</v>
      </c>
      <c r="E62" s="1">
        <v>0.52859999999999996</v>
      </c>
      <c r="F62" s="1">
        <v>272.14999999999998</v>
      </c>
      <c r="G62" s="2">
        <f t="shared" si="2"/>
        <v>1246.98</v>
      </c>
      <c r="H62" s="4">
        <v>1246.98</v>
      </c>
      <c r="I62" s="4">
        <v>0</v>
      </c>
      <c r="J62" s="4">
        <v>0</v>
      </c>
      <c r="K62" s="4">
        <f t="shared" si="8"/>
        <v>0.124698</v>
      </c>
      <c r="L62" s="16">
        <f t="shared" si="3"/>
        <v>0</v>
      </c>
      <c r="M62" s="4"/>
      <c r="N62" s="4"/>
      <c r="O62" s="4"/>
      <c r="P62" s="4"/>
      <c r="Q62" s="4">
        <f t="shared" si="9"/>
        <v>272.14999999999998</v>
      </c>
      <c r="R62" s="4">
        <f t="shared" si="10"/>
        <v>0.124698</v>
      </c>
      <c r="S62" s="4"/>
      <c r="T62" s="4">
        <f t="shared" si="11"/>
        <v>0.124698</v>
      </c>
      <c r="U62" s="14"/>
    </row>
    <row r="63" spans="1:21" x14ac:dyDescent="0.15">
      <c r="A63" s="14">
        <v>56</v>
      </c>
      <c r="B63" s="7" t="s">
        <v>58</v>
      </c>
      <c r="C63" s="17" t="s">
        <v>71</v>
      </c>
      <c r="D63" s="1">
        <v>15</v>
      </c>
      <c r="E63" s="1">
        <v>0.46850000000000003</v>
      </c>
      <c r="F63" s="1">
        <v>269.77999999999997</v>
      </c>
      <c r="G63" s="2">
        <f t="shared" si="2"/>
        <v>4478.8999999999996</v>
      </c>
      <c r="H63" s="4">
        <v>2451.4</v>
      </c>
      <c r="I63" s="4">
        <v>1627.5</v>
      </c>
      <c r="J63" s="4">
        <v>400</v>
      </c>
      <c r="K63" s="4">
        <f t="shared" si="8"/>
        <v>0.44789000000000001</v>
      </c>
      <c r="L63" s="16">
        <f t="shared" si="3"/>
        <v>0</v>
      </c>
      <c r="M63" s="4"/>
      <c r="N63" s="4"/>
      <c r="O63" s="4"/>
      <c r="P63" s="4"/>
      <c r="Q63" s="4">
        <f t="shared" si="9"/>
        <v>269.77999999999997</v>
      </c>
      <c r="R63" s="4">
        <f t="shared" si="10"/>
        <v>0.44789000000000001</v>
      </c>
      <c r="S63" s="4"/>
      <c r="T63" s="4">
        <f t="shared" si="11"/>
        <v>0.44789000000000001</v>
      </c>
      <c r="U63" s="14"/>
    </row>
    <row r="64" spans="1:21" x14ac:dyDescent="0.15">
      <c r="A64" s="14">
        <v>57</v>
      </c>
      <c r="B64" s="7" t="s">
        <v>72</v>
      </c>
      <c r="C64" s="1" t="s">
        <v>73</v>
      </c>
      <c r="D64" s="1">
        <v>12</v>
      </c>
      <c r="E64" s="1">
        <v>0.2281</v>
      </c>
      <c r="F64" s="1">
        <v>82.1</v>
      </c>
      <c r="G64" s="2">
        <f t="shared" si="2"/>
        <v>2241</v>
      </c>
      <c r="H64" s="4">
        <v>1460</v>
      </c>
      <c r="I64" s="4">
        <v>781</v>
      </c>
      <c r="J64" s="4">
        <v>0</v>
      </c>
      <c r="K64" s="4">
        <f t="shared" si="8"/>
        <v>0.22409999999999999</v>
      </c>
      <c r="L64" s="16">
        <f t="shared" si="3"/>
        <v>0</v>
      </c>
      <c r="M64" s="4"/>
      <c r="N64" s="4"/>
      <c r="O64" s="4"/>
      <c r="P64" s="4"/>
      <c r="Q64" s="4">
        <f t="shared" si="9"/>
        <v>82.1</v>
      </c>
      <c r="R64" s="4">
        <f t="shared" si="10"/>
        <v>0.22409999999999999</v>
      </c>
      <c r="S64" s="4"/>
      <c r="T64" s="4">
        <f t="shared" si="11"/>
        <v>0.22409999999999999</v>
      </c>
      <c r="U64" s="14"/>
    </row>
    <row r="65" spans="1:21" x14ac:dyDescent="0.15">
      <c r="A65" s="14">
        <v>58</v>
      </c>
      <c r="B65" s="7" t="s">
        <v>72</v>
      </c>
      <c r="C65" s="1" t="s">
        <v>74</v>
      </c>
      <c r="D65" s="1">
        <v>20</v>
      </c>
      <c r="E65" s="1">
        <v>0.38619999999999999</v>
      </c>
      <c r="F65" s="1">
        <v>112.76</v>
      </c>
      <c r="G65" s="2">
        <f t="shared" si="2"/>
        <v>1923</v>
      </c>
      <c r="H65" s="4">
        <v>1650</v>
      </c>
      <c r="I65" s="4">
        <v>123</v>
      </c>
      <c r="J65" s="4">
        <v>150</v>
      </c>
      <c r="K65" s="4">
        <f t="shared" si="8"/>
        <v>0.1923</v>
      </c>
      <c r="L65" s="16">
        <f t="shared" si="3"/>
        <v>0</v>
      </c>
      <c r="M65" s="4"/>
      <c r="N65" s="4"/>
      <c r="O65" s="4"/>
      <c r="P65" s="4"/>
      <c r="Q65" s="4">
        <f t="shared" si="9"/>
        <v>112.76</v>
      </c>
      <c r="R65" s="4">
        <f t="shared" si="10"/>
        <v>0.1923</v>
      </c>
      <c r="S65" s="4"/>
      <c r="T65" s="4">
        <f t="shared" si="11"/>
        <v>0.1923</v>
      </c>
      <c r="U65" s="14"/>
    </row>
    <row r="66" spans="1:21" x14ac:dyDescent="0.15">
      <c r="A66" s="14">
        <v>59</v>
      </c>
      <c r="B66" s="7" t="s">
        <v>72</v>
      </c>
      <c r="C66" s="1" t="s">
        <v>75</v>
      </c>
      <c r="D66" s="1">
        <v>9</v>
      </c>
      <c r="E66" s="1">
        <v>0.15229999999999999</v>
      </c>
      <c r="F66" s="1">
        <v>161.53</v>
      </c>
      <c r="G66" s="2">
        <f t="shared" si="2"/>
        <v>2535</v>
      </c>
      <c r="H66" s="4">
        <v>180</v>
      </c>
      <c r="I66" s="4">
        <v>2175</v>
      </c>
      <c r="J66" s="4">
        <v>180</v>
      </c>
      <c r="K66" s="4">
        <f t="shared" si="8"/>
        <v>0.2535</v>
      </c>
      <c r="L66" s="16">
        <f t="shared" si="3"/>
        <v>0</v>
      </c>
      <c r="M66" s="4"/>
      <c r="N66" s="4"/>
      <c r="O66" s="4"/>
      <c r="P66" s="4"/>
      <c r="Q66" s="4">
        <f t="shared" si="9"/>
        <v>161.53</v>
      </c>
      <c r="R66" s="4">
        <f t="shared" si="10"/>
        <v>0.2535</v>
      </c>
      <c r="S66" s="4"/>
      <c r="T66" s="4">
        <f t="shared" si="11"/>
        <v>0.2535</v>
      </c>
      <c r="U66" s="14"/>
    </row>
    <row r="67" spans="1:21" x14ac:dyDescent="0.15">
      <c r="A67" s="14">
        <v>60</v>
      </c>
      <c r="B67" s="7" t="s">
        <v>72</v>
      </c>
      <c r="C67" s="1" t="s">
        <v>76</v>
      </c>
      <c r="D67" s="1">
        <v>13</v>
      </c>
      <c r="E67" s="1">
        <v>0.22539999999999999</v>
      </c>
      <c r="F67" s="1">
        <v>203.81</v>
      </c>
      <c r="G67" s="2">
        <f t="shared" si="2"/>
        <v>2812</v>
      </c>
      <c r="H67" s="4">
        <v>2800</v>
      </c>
      <c r="I67" s="4">
        <v>0</v>
      </c>
      <c r="J67" s="4">
        <v>12</v>
      </c>
      <c r="K67" s="4">
        <f t="shared" si="8"/>
        <v>0.28120000000000001</v>
      </c>
      <c r="L67" s="16">
        <f t="shared" si="3"/>
        <v>0</v>
      </c>
      <c r="M67" s="4"/>
      <c r="N67" s="4"/>
      <c r="O67" s="4"/>
      <c r="P67" s="4"/>
      <c r="Q67" s="4">
        <f t="shared" si="9"/>
        <v>203.81</v>
      </c>
      <c r="R67" s="4">
        <f t="shared" si="10"/>
        <v>0.28120000000000001</v>
      </c>
      <c r="S67" s="4"/>
      <c r="T67" s="4">
        <f t="shared" si="11"/>
        <v>0.28120000000000001</v>
      </c>
      <c r="U67" s="14"/>
    </row>
    <row r="68" spans="1:21" x14ac:dyDescent="0.15">
      <c r="A68" s="14">
        <v>61</v>
      </c>
      <c r="B68" s="7" t="s">
        <v>72</v>
      </c>
      <c r="C68" s="1" t="s">
        <v>77</v>
      </c>
      <c r="D68" s="1">
        <v>20</v>
      </c>
      <c r="E68" s="1">
        <v>0.43459999999999999</v>
      </c>
      <c r="F68" s="1">
        <v>374.86</v>
      </c>
      <c r="G68" s="2">
        <f t="shared" si="2"/>
        <v>7325</v>
      </c>
      <c r="H68" s="4">
        <v>1570</v>
      </c>
      <c r="I68" s="4">
        <v>5640</v>
      </c>
      <c r="J68" s="4">
        <v>115</v>
      </c>
      <c r="K68" s="4">
        <f t="shared" si="8"/>
        <v>0.73250000000000004</v>
      </c>
      <c r="L68" s="16">
        <f t="shared" si="3"/>
        <v>0</v>
      </c>
      <c r="M68" s="4"/>
      <c r="N68" s="4"/>
      <c r="O68" s="4"/>
      <c r="P68" s="4"/>
      <c r="Q68" s="4">
        <f t="shared" si="9"/>
        <v>374.86</v>
      </c>
      <c r="R68" s="4">
        <f t="shared" si="10"/>
        <v>0.73250000000000004</v>
      </c>
      <c r="S68" s="4"/>
      <c r="T68" s="4">
        <f t="shared" si="11"/>
        <v>0.73250000000000004</v>
      </c>
      <c r="U68" s="14"/>
    </row>
    <row r="69" spans="1:21" x14ac:dyDescent="0.15">
      <c r="A69" s="14">
        <v>62</v>
      </c>
      <c r="B69" s="7" t="s">
        <v>72</v>
      </c>
      <c r="C69" s="1" t="s">
        <v>78</v>
      </c>
      <c r="D69" s="1">
        <v>11</v>
      </c>
      <c r="E69" s="1">
        <v>0.29360000000000003</v>
      </c>
      <c r="F69" s="1">
        <v>187.72</v>
      </c>
      <c r="G69" s="2">
        <f t="shared" si="2"/>
        <v>1693.5</v>
      </c>
      <c r="H69" s="4">
        <v>1644</v>
      </c>
      <c r="I69" s="4">
        <v>49.5</v>
      </c>
      <c r="J69" s="4">
        <v>0</v>
      </c>
      <c r="K69" s="4">
        <f t="shared" si="8"/>
        <v>0.16935</v>
      </c>
      <c r="L69" s="16">
        <f t="shared" si="3"/>
        <v>0</v>
      </c>
      <c r="M69" s="4"/>
      <c r="N69" s="4"/>
      <c r="O69" s="4"/>
      <c r="P69" s="4"/>
      <c r="Q69" s="4">
        <f t="shared" si="9"/>
        <v>187.72</v>
      </c>
      <c r="R69" s="4">
        <f t="shared" si="10"/>
        <v>0.16935</v>
      </c>
      <c r="S69" s="4"/>
      <c r="T69" s="4">
        <f t="shared" si="11"/>
        <v>0.16935</v>
      </c>
      <c r="U69" s="14"/>
    </row>
    <row r="70" spans="1:21" x14ac:dyDescent="0.15">
      <c r="A70" s="14">
        <v>63</v>
      </c>
      <c r="B70" s="7" t="s">
        <v>72</v>
      </c>
      <c r="C70" s="1" t="s">
        <v>79</v>
      </c>
      <c r="D70" s="1">
        <v>11</v>
      </c>
      <c r="E70" s="1">
        <v>0.1862</v>
      </c>
      <c r="F70" s="1">
        <v>143.37</v>
      </c>
      <c r="G70" s="2">
        <f t="shared" ref="G70:G133" si="12">H70+I70+J70</f>
        <v>2405</v>
      </c>
      <c r="H70" s="4">
        <v>2006</v>
      </c>
      <c r="I70" s="4">
        <v>399</v>
      </c>
      <c r="J70" s="4">
        <v>0</v>
      </c>
      <c r="K70" s="4">
        <f t="shared" si="8"/>
        <v>0.24049999999999999</v>
      </c>
      <c r="L70" s="16">
        <f t="shared" ref="L70:L133" si="13">+M70+N70+O70</f>
        <v>0</v>
      </c>
      <c r="M70" s="4"/>
      <c r="N70" s="4"/>
      <c r="O70" s="4"/>
      <c r="P70" s="4"/>
      <c r="Q70" s="4">
        <f t="shared" si="9"/>
        <v>143.37</v>
      </c>
      <c r="R70" s="4">
        <f t="shared" si="10"/>
        <v>0.24049999999999999</v>
      </c>
      <c r="S70" s="4"/>
      <c r="T70" s="4">
        <f t="shared" si="11"/>
        <v>0.24049999999999999</v>
      </c>
      <c r="U70" s="14"/>
    </row>
    <row r="71" spans="1:21" x14ac:dyDescent="0.15">
      <c r="A71" s="14">
        <v>64</v>
      </c>
      <c r="B71" s="7" t="s">
        <v>72</v>
      </c>
      <c r="C71" s="1" t="s">
        <v>80</v>
      </c>
      <c r="D71" s="1">
        <v>13</v>
      </c>
      <c r="E71" s="1">
        <v>0.21460000000000001</v>
      </c>
      <c r="F71" s="1">
        <v>45.27</v>
      </c>
      <c r="G71" s="2">
        <f t="shared" si="12"/>
        <v>1589</v>
      </c>
      <c r="H71" s="4">
        <v>987</v>
      </c>
      <c r="I71" s="4">
        <v>552</v>
      </c>
      <c r="J71" s="4">
        <v>50</v>
      </c>
      <c r="K71" s="4">
        <f t="shared" ref="K71:K102" si="14">+L71+P71+R71</f>
        <v>0.47670000000000001</v>
      </c>
      <c r="L71" s="16">
        <f t="shared" si="13"/>
        <v>0</v>
      </c>
      <c r="M71" s="4"/>
      <c r="N71" s="4"/>
      <c r="O71" s="4"/>
      <c r="P71" s="4"/>
      <c r="Q71" s="4">
        <f t="shared" si="9"/>
        <v>45.27</v>
      </c>
      <c r="R71" s="4">
        <f t="shared" si="10"/>
        <v>0.47670000000000001</v>
      </c>
      <c r="S71" s="4">
        <f>+G71*0.0003</f>
        <v>0.47670000000000001</v>
      </c>
      <c r="T71" s="4"/>
      <c r="U71" s="14"/>
    </row>
    <row r="72" spans="1:21" x14ac:dyDescent="0.15">
      <c r="A72" s="14">
        <v>65</v>
      </c>
      <c r="B72" s="7" t="s">
        <v>72</v>
      </c>
      <c r="C72" s="1" t="s">
        <v>81</v>
      </c>
      <c r="D72" s="1">
        <v>15</v>
      </c>
      <c r="E72" s="1">
        <v>0.36509999999999998</v>
      </c>
      <c r="F72" s="1">
        <v>187.86</v>
      </c>
      <c r="G72" s="2">
        <f t="shared" si="12"/>
        <v>1147.51</v>
      </c>
      <c r="H72" s="4">
        <v>1093.51</v>
      </c>
      <c r="I72" s="4">
        <v>54</v>
      </c>
      <c r="J72" s="4">
        <v>0</v>
      </c>
      <c r="K72" s="4">
        <f t="shared" si="14"/>
        <v>0.11475100000000001</v>
      </c>
      <c r="L72" s="16">
        <f t="shared" si="13"/>
        <v>0</v>
      </c>
      <c r="M72" s="4"/>
      <c r="N72" s="4"/>
      <c r="O72" s="4"/>
      <c r="P72" s="4"/>
      <c r="Q72" s="4">
        <f t="shared" ref="Q72:Q103" si="15">+L72+P72+F72</f>
        <v>187.86</v>
      </c>
      <c r="R72" s="4">
        <f t="shared" si="10"/>
        <v>0.11475100000000001</v>
      </c>
      <c r="S72" s="4"/>
      <c r="T72" s="4">
        <f>0.0001*G72</f>
        <v>0.11475100000000001</v>
      </c>
      <c r="U72" s="14"/>
    </row>
    <row r="73" spans="1:21" x14ac:dyDescent="0.15">
      <c r="A73" s="14">
        <v>66</v>
      </c>
      <c r="B73" s="7" t="s">
        <v>72</v>
      </c>
      <c r="C73" s="1" t="s">
        <v>82</v>
      </c>
      <c r="D73" s="1">
        <v>8</v>
      </c>
      <c r="E73" s="1" t="s">
        <v>83</v>
      </c>
      <c r="F73" s="1">
        <v>113.91</v>
      </c>
      <c r="G73" s="2">
        <f t="shared" si="12"/>
        <v>2120.23</v>
      </c>
      <c r="H73" s="4">
        <v>1106.23</v>
      </c>
      <c r="I73" s="4">
        <v>1014</v>
      </c>
      <c r="J73" s="4">
        <v>0</v>
      </c>
      <c r="K73" s="4">
        <f t="shared" si="14"/>
        <v>0.21202299999999999</v>
      </c>
      <c r="L73" s="16">
        <f t="shared" si="13"/>
        <v>0</v>
      </c>
      <c r="M73" s="4"/>
      <c r="N73" s="4"/>
      <c r="O73" s="4"/>
      <c r="P73" s="4"/>
      <c r="Q73" s="4">
        <f t="shared" si="15"/>
        <v>113.91</v>
      </c>
      <c r="R73" s="4">
        <f t="shared" si="10"/>
        <v>0.21202299999999999</v>
      </c>
      <c r="S73" s="4"/>
      <c r="T73" s="4">
        <f>0.0001*G73</f>
        <v>0.21202299999999999</v>
      </c>
      <c r="U73" s="14"/>
    </row>
    <row r="74" spans="1:21" x14ac:dyDescent="0.15">
      <c r="A74" s="14">
        <v>67</v>
      </c>
      <c r="B74" s="7" t="s">
        <v>72</v>
      </c>
      <c r="C74" s="1" t="s">
        <v>84</v>
      </c>
      <c r="D74" s="1">
        <v>12</v>
      </c>
      <c r="E74" s="1" t="s">
        <v>85</v>
      </c>
      <c r="F74" s="1">
        <v>364.63</v>
      </c>
      <c r="G74" s="2">
        <f t="shared" si="12"/>
        <v>6558.55</v>
      </c>
      <c r="H74" s="4">
        <v>589.54999999999995</v>
      </c>
      <c r="I74" s="4">
        <v>5313</v>
      </c>
      <c r="J74" s="4">
        <v>656</v>
      </c>
      <c r="K74" s="4">
        <f t="shared" si="14"/>
        <v>0.65585499999999997</v>
      </c>
      <c r="L74" s="16">
        <f t="shared" si="13"/>
        <v>0</v>
      </c>
      <c r="M74" s="4"/>
      <c r="N74" s="4"/>
      <c r="O74" s="4"/>
      <c r="P74" s="4"/>
      <c r="Q74" s="4">
        <f t="shared" si="15"/>
        <v>364.63</v>
      </c>
      <c r="R74" s="4">
        <f t="shared" si="10"/>
        <v>0.65585499999999997</v>
      </c>
      <c r="S74" s="4"/>
      <c r="T74" s="4">
        <f>0.0001*G74</f>
        <v>0.65585499999999997</v>
      </c>
      <c r="U74" s="14"/>
    </row>
    <row r="75" spans="1:21" x14ac:dyDescent="0.15">
      <c r="A75" s="14">
        <v>68</v>
      </c>
      <c r="B75" s="7" t="s">
        <v>72</v>
      </c>
      <c r="C75" s="1" t="s">
        <v>86</v>
      </c>
      <c r="D75" s="1">
        <v>7</v>
      </c>
      <c r="E75" s="1" t="s">
        <v>87</v>
      </c>
      <c r="F75" s="1">
        <v>25.65</v>
      </c>
      <c r="G75" s="2">
        <f t="shared" si="12"/>
        <v>292</v>
      </c>
      <c r="H75" s="4">
        <v>287</v>
      </c>
      <c r="I75" s="4">
        <v>0</v>
      </c>
      <c r="J75" s="4">
        <v>5</v>
      </c>
      <c r="K75" s="4">
        <f t="shared" si="14"/>
        <v>8.7599999999999997E-2</v>
      </c>
      <c r="L75" s="16">
        <f t="shared" si="13"/>
        <v>0</v>
      </c>
      <c r="M75" s="4"/>
      <c r="N75" s="4"/>
      <c r="O75" s="4"/>
      <c r="P75" s="4"/>
      <c r="Q75" s="4">
        <f t="shared" si="15"/>
        <v>25.65</v>
      </c>
      <c r="R75" s="4">
        <f t="shared" si="10"/>
        <v>8.7599999999999997E-2</v>
      </c>
      <c r="S75" s="4">
        <f>+G75*0.0003</f>
        <v>8.7599999999999997E-2</v>
      </c>
      <c r="T75" s="4"/>
      <c r="U75" s="14"/>
    </row>
    <row r="76" spans="1:21" x14ac:dyDescent="0.15">
      <c r="A76" s="14">
        <v>69</v>
      </c>
      <c r="B76" s="7" t="s">
        <v>72</v>
      </c>
      <c r="C76" s="1" t="s">
        <v>88</v>
      </c>
      <c r="D76" s="1">
        <v>14</v>
      </c>
      <c r="E76" s="1" t="s">
        <v>89</v>
      </c>
      <c r="F76" s="1">
        <v>321</v>
      </c>
      <c r="G76" s="2">
        <f t="shared" si="12"/>
        <v>4960</v>
      </c>
      <c r="H76" s="4">
        <v>1077</v>
      </c>
      <c r="I76" s="4">
        <v>3093</v>
      </c>
      <c r="J76" s="4">
        <v>790</v>
      </c>
      <c r="K76" s="4">
        <f t="shared" si="14"/>
        <v>0.496</v>
      </c>
      <c r="L76" s="16">
        <f t="shared" si="13"/>
        <v>0</v>
      </c>
      <c r="M76" s="4"/>
      <c r="N76" s="4"/>
      <c r="O76" s="4"/>
      <c r="P76" s="4"/>
      <c r="Q76" s="4">
        <f t="shared" si="15"/>
        <v>321</v>
      </c>
      <c r="R76" s="4">
        <f t="shared" si="10"/>
        <v>0.496</v>
      </c>
      <c r="S76" s="4"/>
      <c r="T76" s="4">
        <f>0.0001*G76</f>
        <v>0.496</v>
      </c>
      <c r="U76" s="14"/>
    </row>
    <row r="77" spans="1:21" x14ac:dyDescent="0.15">
      <c r="A77" s="14">
        <v>70</v>
      </c>
      <c r="B77" s="7" t="s">
        <v>72</v>
      </c>
      <c r="C77" s="1" t="s">
        <v>90</v>
      </c>
      <c r="D77" s="1">
        <v>12</v>
      </c>
      <c r="E77" s="1" t="s">
        <v>91</v>
      </c>
      <c r="F77" s="1">
        <v>28.9</v>
      </c>
      <c r="G77" s="2">
        <f t="shared" si="12"/>
        <v>1059</v>
      </c>
      <c r="H77" s="4">
        <v>745</v>
      </c>
      <c r="I77" s="4">
        <v>283.5</v>
      </c>
      <c r="J77" s="4">
        <v>30.5</v>
      </c>
      <c r="K77" s="4">
        <f t="shared" si="14"/>
        <v>0.31769999999999998</v>
      </c>
      <c r="L77" s="16">
        <f t="shared" si="13"/>
        <v>0</v>
      </c>
      <c r="M77" s="4"/>
      <c r="N77" s="4"/>
      <c r="O77" s="4"/>
      <c r="P77" s="4"/>
      <c r="Q77" s="4">
        <f t="shared" si="15"/>
        <v>28.9</v>
      </c>
      <c r="R77" s="4">
        <f t="shared" si="10"/>
        <v>0.31769999999999998</v>
      </c>
      <c r="S77" s="4">
        <f>+G77*0.0003</f>
        <v>0.31769999999999998</v>
      </c>
      <c r="T77" s="4"/>
      <c r="U77" s="14"/>
    </row>
    <row r="78" spans="1:21" x14ac:dyDescent="0.15">
      <c r="A78" s="14">
        <v>71</v>
      </c>
      <c r="B78" s="7" t="s">
        <v>72</v>
      </c>
      <c r="C78" s="1" t="s">
        <v>92</v>
      </c>
      <c r="D78" s="1">
        <v>8</v>
      </c>
      <c r="E78" s="1" t="s">
        <v>93</v>
      </c>
      <c r="F78" s="1">
        <v>67.7</v>
      </c>
      <c r="G78" s="2">
        <f t="shared" si="12"/>
        <v>1267</v>
      </c>
      <c r="H78" s="4">
        <v>1267</v>
      </c>
      <c r="I78" s="4">
        <v>0</v>
      </c>
      <c r="J78" s="4">
        <v>0</v>
      </c>
      <c r="K78" s="4">
        <f t="shared" si="14"/>
        <v>0.12670000000000001</v>
      </c>
      <c r="L78" s="16">
        <f t="shared" si="13"/>
        <v>0</v>
      </c>
      <c r="M78" s="4"/>
      <c r="N78" s="4"/>
      <c r="O78" s="4"/>
      <c r="P78" s="4"/>
      <c r="Q78" s="4">
        <f t="shared" si="15"/>
        <v>67.7</v>
      </c>
      <c r="R78" s="4">
        <f t="shared" si="10"/>
        <v>0.12670000000000001</v>
      </c>
      <c r="S78" s="4"/>
      <c r="T78" s="4">
        <f>0.0001*G78</f>
        <v>0.12670000000000001</v>
      </c>
      <c r="U78" s="14"/>
    </row>
    <row r="79" spans="1:21" x14ac:dyDescent="0.15">
      <c r="A79" s="14">
        <v>72</v>
      </c>
      <c r="B79" s="7" t="s">
        <v>94</v>
      </c>
      <c r="C79" s="1" t="s">
        <v>95</v>
      </c>
      <c r="D79" s="1">
        <v>1</v>
      </c>
      <c r="E79" s="1">
        <v>0.15</v>
      </c>
      <c r="F79" s="1">
        <v>58.04</v>
      </c>
      <c r="G79" s="2">
        <f t="shared" si="12"/>
        <v>1735.09</v>
      </c>
      <c r="H79" s="4">
        <v>1735.09</v>
      </c>
      <c r="I79" s="4">
        <v>0</v>
      </c>
      <c r="J79" s="4">
        <v>0</v>
      </c>
      <c r="K79" s="4">
        <f t="shared" si="14"/>
        <v>0.173509</v>
      </c>
      <c r="L79" s="16">
        <f t="shared" si="13"/>
        <v>0</v>
      </c>
      <c r="M79" s="4"/>
      <c r="N79" s="4"/>
      <c r="O79" s="4"/>
      <c r="P79" s="4"/>
      <c r="Q79" s="4">
        <f t="shared" si="15"/>
        <v>58.04</v>
      </c>
      <c r="R79" s="4">
        <f t="shared" si="10"/>
        <v>0.173509</v>
      </c>
      <c r="S79" s="4"/>
      <c r="T79" s="4">
        <f>0.0001*G79</f>
        <v>0.173509</v>
      </c>
      <c r="U79" s="14"/>
    </row>
    <row r="80" spans="1:21" x14ac:dyDescent="0.15">
      <c r="A80" s="14">
        <v>73</v>
      </c>
      <c r="B80" s="7" t="s">
        <v>94</v>
      </c>
      <c r="C80" s="1" t="s">
        <v>96</v>
      </c>
      <c r="D80" s="1">
        <v>1</v>
      </c>
      <c r="E80" s="1">
        <v>0.15</v>
      </c>
      <c r="F80" s="1">
        <v>102.58</v>
      </c>
      <c r="G80" s="2">
        <f t="shared" si="12"/>
        <v>1791.03</v>
      </c>
      <c r="H80" s="4">
        <v>1791.03</v>
      </c>
      <c r="I80" s="4">
        <v>0</v>
      </c>
      <c r="J80" s="4">
        <v>0</v>
      </c>
      <c r="K80" s="4">
        <f t="shared" si="14"/>
        <v>0.17910300000000001</v>
      </c>
      <c r="L80" s="16">
        <f t="shared" si="13"/>
        <v>0</v>
      </c>
      <c r="M80" s="4"/>
      <c r="N80" s="4"/>
      <c r="O80" s="4"/>
      <c r="P80" s="4"/>
      <c r="Q80" s="4">
        <f t="shared" si="15"/>
        <v>102.58</v>
      </c>
      <c r="R80" s="4">
        <f t="shared" si="10"/>
        <v>0.17910300000000001</v>
      </c>
      <c r="S80" s="4"/>
      <c r="T80" s="4">
        <f>0.0001*G80</f>
        <v>0.17910300000000001</v>
      </c>
      <c r="U80" s="14"/>
    </row>
    <row r="81" spans="1:21" x14ac:dyDescent="0.15">
      <c r="A81" s="14">
        <v>74</v>
      </c>
      <c r="B81" s="7" t="s">
        <v>94</v>
      </c>
      <c r="C81" s="1" t="s">
        <v>97</v>
      </c>
      <c r="D81" s="1">
        <v>14</v>
      </c>
      <c r="E81" s="1">
        <v>0.35</v>
      </c>
      <c r="F81" s="1">
        <v>81.260000000000005</v>
      </c>
      <c r="G81" s="2">
        <f t="shared" si="12"/>
        <v>1138.6600000000001</v>
      </c>
      <c r="H81" s="4">
        <v>1138.6600000000001</v>
      </c>
      <c r="I81" s="4">
        <v>0</v>
      </c>
      <c r="J81" s="4">
        <v>0</v>
      </c>
      <c r="K81" s="4">
        <f t="shared" si="14"/>
        <v>0.11386599999999999</v>
      </c>
      <c r="L81" s="16">
        <f t="shared" si="13"/>
        <v>0</v>
      </c>
      <c r="M81" s="4"/>
      <c r="N81" s="4"/>
      <c r="O81" s="4"/>
      <c r="P81" s="4"/>
      <c r="Q81" s="4">
        <f t="shared" si="15"/>
        <v>81.260000000000005</v>
      </c>
      <c r="R81" s="4">
        <f t="shared" si="10"/>
        <v>0.11386599999999999</v>
      </c>
      <c r="S81" s="4"/>
      <c r="T81" s="4">
        <f>0.0001*G81</f>
        <v>0.11386599999999999</v>
      </c>
      <c r="U81" s="14"/>
    </row>
    <row r="82" spans="1:21" x14ac:dyDescent="0.15">
      <c r="A82" s="14">
        <v>75</v>
      </c>
      <c r="B82" s="7" t="s">
        <v>94</v>
      </c>
      <c r="C82" s="1" t="s">
        <v>98</v>
      </c>
      <c r="D82" s="1">
        <v>5</v>
      </c>
      <c r="E82" s="1">
        <v>0.16</v>
      </c>
      <c r="F82" s="1">
        <v>47.37</v>
      </c>
      <c r="G82" s="2">
        <f t="shared" si="12"/>
        <v>1472.64</v>
      </c>
      <c r="H82" s="4">
        <v>1451.64</v>
      </c>
      <c r="I82" s="4">
        <v>21</v>
      </c>
      <c r="J82" s="4">
        <v>0</v>
      </c>
      <c r="K82" s="4">
        <f t="shared" si="14"/>
        <v>0.44179200000000002</v>
      </c>
      <c r="L82" s="16">
        <f t="shared" si="13"/>
        <v>0</v>
      </c>
      <c r="M82" s="4"/>
      <c r="N82" s="4"/>
      <c r="O82" s="4"/>
      <c r="P82" s="4"/>
      <c r="Q82" s="4">
        <f t="shared" si="15"/>
        <v>47.37</v>
      </c>
      <c r="R82" s="4">
        <f t="shared" si="10"/>
        <v>0.44179200000000002</v>
      </c>
      <c r="S82" s="4">
        <f>+G82*0.0003</f>
        <v>0.44179200000000002</v>
      </c>
      <c r="T82" s="4"/>
      <c r="U82" s="14"/>
    </row>
    <row r="83" spans="1:21" x14ac:dyDescent="0.15">
      <c r="A83" s="14">
        <v>76</v>
      </c>
      <c r="B83" s="7" t="s">
        <v>94</v>
      </c>
      <c r="C83" s="1" t="s">
        <v>99</v>
      </c>
      <c r="D83" s="1">
        <v>9</v>
      </c>
      <c r="E83" s="1">
        <v>0.19</v>
      </c>
      <c r="F83" s="1">
        <v>77.27</v>
      </c>
      <c r="G83" s="2">
        <f t="shared" si="12"/>
        <v>2575.4499999999998</v>
      </c>
      <c r="H83" s="4">
        <v>2575.4499999999998</v>
      </c>
      <c r="I83" s="4">
        <v>0</v>
      </c>
      <c r="J83" s="4">
        <v>0</v>
      </c>
      <c r="K83" s="4">
        <f t="shared" si="14"/>
        <v>0.25754500000000002</v>
      </c>
      <c r="L83" s="16">
        <f t="shared" si="13"/>
        <v>0</v>
      </c>
      <c r="M83" s="4"/>
      <c r="N83" s="4"/>
      <c r="O83" s="4"/>
      <c r="P83" s="4"/>
      <c r="Q83" s="4">
        <f t="shared" si="15"/>
        <v>77.27</v>
      </c>
      <c r="R83" s="4">
        <f t="shared" si="10"/>
        <v>0.25754500000000002</v>
      </c>
      <c r="S83" s="4"/>
      <c r="T83" s="4">
        <f>0.0001*G83</f>
        <v>0.25754500000000002</v>
      </c>
      <c r="U83" s="14"/>
    </row>
    <row r="84" spans="1:21" x14ac:dyDescent="0.15">
      <c r="A84" s="14">
        <v>77</v>
      </c>
      <c r="B84" s="7" t="s">
        <v>94</v>
      </c>
      <c r="C84" s="1" t="s">
        <v>100</v>
      </c>
      <c r="D84" s="1">
        <v>9</v>
      </c>
      <c r="E84" s="1">
        <v>0.3</v>
      </c>
      <c r="F84" s="1">
        <v>44.32</v>
      </c>
      <c r="G84" s="2">
        <f t="shared" si="12"/>
        <v>585.92999999999995</v>
      </c>
      <c r="H84" s="4">
        <v>585.92999999999995</v>
      </c>
      <c r="I84" s="4">
        <v>0</v>
      </c>
      <c r="J84" s="4">
        <v>0</v>
      </c>
      <c r="K84" s="4">
        <f t="shared" si="14"/>
        <v>0.17577899999999999</v>
      </c>
      <c r="L84" s="16">
        <f t="shared" si="13"/>
        <v>0</v>
      </c>
      <c r="M84" s="4"/>
      <c r="N84" s="4"/>
      <c r="O84" s="4"/>
      <c r="P84" s="4"/>
      <c r="Q84" s="4">
        <f t="shared" si="15"/>
        <v>44.32</v>
      </c>
      <c r="R84" s="4">
        <f t="shared" si="10"/>
        <v>0.17577899999999999</v>
      </c>
      <c r="S84" s="4">
        <f>+G84*0.0003</f>
        <v>0.17577899999999999</v>
      </c>
      <c r="T84" s="4"/>
      <c r="U84" s="14"/>
    </row>
    <row r="85" spans="1:21" x14ac:dyDescent="0.15">
      <c r="A85" s="14">
        <v>78</v>
      </c>
      <c r="B85" s="7" t="s">
        <v>94</v>
      </c>
      <c r="C85" s="1" t="s">
        <v>101</v>
      </c>
      <c r="D85" s="1">
        <v>19</v>
      </c>
      <c r="E85" s="1">
        <v>0.32</v>
      </c>
      <c r="F85" s="1">
        <v>73.39</v>
      </c>
      <c r="G85" s="2">
        <f t="shared" si="12"/>
        <v>3746.47</v>
      </c>
      <c r="H85" s="4">
        <v>3746.47</v>
      </c>
      <c r="I85" s="4">
        <v>0</v>
      </c>
      <c r="J85" s="4">
        <v>0</v>
      </c>
      <c r="K85" s="4">
        <f t="shared" si="14"/>
        <v>0.37464700000000001</v>
      </c>
      <c r="L85" s="16">
        <f t="shared" si="13"/>
        <v>0</v>
      </c>
      <c r="M85" s="4"/>
      <c r="N85" s="4"/>
      <c r="O85" s="4"/>
      <c r="P85" s="4"/>
      <c r="Q85" s="4">
        <f t="shared" si="15"/>
        <v>73.39</v>
      </c>
      <c r="R85" s="4">
        <f t="shared" si="10"/>
        <v>0.37464700000000001</v>
      </c>
      <c r="S85" s="4"/>
      <c r="T85" s="4">
        <f>0.0001*G85</f>
        <v>0.37464700000000001</v>
      </c>
      <c r="U85" s="14"/>
    </row>
    <row r="86" spans="1:21" x14ac:dyDescent="0.15">
      <c r="A86" s="14">
        <v>79</v>
      </c>
      <c r="B86" s="7" t="s">
        <v>94</v>
      </c>
      <c r="C86" s="1" t="s">
        <v>102</v>
      </c>
      <c r="D86" s="1">
        <v>11</v>
      </c>
      <c r="E86" s="1">
        <v>0.2</v>
      </c>
      <c r="F86" s="1">
        <v>105.08</v>
      </c>
      <c r="G86" s="2">
        <f t="shared" si="12"/>
        <v>1446.37</v>
      </c>
      <c r="H86" s="4">
        <v>1446.37</v>
      </c>
      <c r="I86" s="4">
        <v>0</v>
      </c>
      <c r="J86" s="4">
        <v>0</v>
      </c>
      <c r="K86" s="4">
        <f t="shared" si="14"/>
        <v>0.14463699999999999</v>
      </c>
      <c r="L86" s="16">
        <f t="shared" si="13"/>
        <v>0</v>
      </c>
      <c r="M86" s="4"/>
      <c r="N86" s="4"/>
      <c r="O86" s="4"/>
      <c r="P86" s="4"/>
      <c r="Q86" s="4">
        <f t="shared" si="15"/>
        <v>105.08</v>
      </c>
      <c r="R86" s="4">
        <f t="shared" si="10"/>
        <v>0.14463699999999999</v>
      </c>
      <c r="S86" s="4"/>
      <c r="T86" s="4">
        <f>0.0001*G86</f>
        <v>0.14463699999999999</v>
      </c>
      <c r="U86" s="14"/>
    </row>
    <row r="87" spans="1:21" x14ac:dyDescent="0.15">
      <c r="A87" s="14">
        <v>80</v>
      </c>
      <c r="B87" s="7" t="s">
        <v>94</v>
      </c>
      <c r="C87" s="1" t="s">
        <v>103</v>
      </c>
      <c r="D87" s="1">
        <v>7</v>
      </c>
      <c r="E87" s="1">
        <v>0.17</v>
      </c>
      <c r="F87" s="1">
        <v>71.47</v>
      </c>
      <c r="G87" s="2">
        <f t="shared" si="12"/>
        <v>1541.27</v>
      </c>
      <c r="H87" s="4">
        <v>1541.27</v>
      </c>
      <c r="I87" s="4">
        <v>0</v>
      </c>
      <c r="J87" s="4">
        <v>0</v>
      </c>
      <c r="K87" s="4">
        <f t="shared" si="14"/>
        <v>0.15412699999999999</v>
      </c>
      <c r="L87" s="16">
        <f t="shared" si="13"/>
        <v>0</v>
      </c>
      <c r="M87" s="4"/>
      <c r="N87" s="4"/>
      <c r="O87" s="4"/>
      <c r="P87" s="4"/>
      <c r="Q87" s="4">
        <f t="shared" si="15"/>
        <v>71.47</v>
      </c>
      <c r="R87" s="4">
        <f t="shared" si="10"/>
        <v>0.15412699999999999</v>
      </c>
      <c r="S87" s="4"/>
      <c r="T87" s="4">
        <f>0.0001*G87</f>
        <v>0.15412699999999999</v>
      </c>
      <c r="U87" s="14"/>
    </row>
    <row r="88" spans="1:21" x14ac:dyDescent="0.15">
      <c r="A88" s="14">
        <v>81</v>
      </c>
      <c r="B88" s="7" t="s">
        <v>94</v>
      </c>
      <c r="C88" s="1" t="s">
        <v>104</v>
      </c>
      <c r="D88" s="1">
        <v>2</v>
      </c>
      <c r="E88" s="1">
        <v>0.1</v>
      </c>
      <c r="F88" s="1">
        <v>25.15</v>
      </c>
      <c r="G88" s="2">
        <f t="shared" si="12"/>
        <v>1099.8800000000001</v>
      </c>
      <c r="H88" s="4">
        <v>1099.8800000000001</v>
      </c>
      <c r="I88" s="4">
        <v>0</v>
      </c>
      <c r="J88" s="4">
        <v>0</v>
      </c>
      <c r="K88" s="4">
        <f t="shared" si="14"/>
        <v>0.32996399999999998</v>
      </c>
      <c r="L88" s="16">
        <f t="shared" si="13"/>
        <v>0</v>
      </c>
      <c r="M88" s="4"/>
      <c r="N88" s="4"/>
      <c r="O88" s="4"/>
      <c r="P88" s="4"/>
      <c r="Q88" s="4">
        <f t="shared" si="15"/>
        <v>25.15</v>
      </c>
      <c r="R88" s="4">
        <f t="shared" si="10"/>
        <v>0.32996399999999998</v>
      </c>
      <c r="S88" s="4">
        <f>+G88*0.0003</f>
        <v>0.32996399999999998</v>
      </c>
      <c r="T88" s="4"/>
      <c r="U88" s="14"/>
    </row>
    <row r="89" spans="1:21" x14ac:dyDescent="0.15">
      <c r="A89" s="14">
        <v>82</v>
      </c>
      <c r="B89" s="7" t="s">
        <v>94</v>
      </c>
      <c r="C89" s="1" t="s">
        <v>105</v>
      </c>
      <c r="D89" s="1">
        <v>10</v>
      </c>
      <c r="E89" s="1">
        <v>0.22</v>
      </c>
      <c r="F89" s="1">
        <v>36.14</v>
      </c>
      <c r="G89" s="2">
        <f t="shared" si="12"/>
        <v>1730.79</v>
      </c>
      <c r="H89" s="4">
        <v>1730.79</v>
      </c>
      <c r="I89" s="4">
        <v>0</v>
      </c>
      <c r="J89" s="4">
        <v>0</v>
      </c>
      <c r="K89" s="4">
        <f t="shared" si="14"/>
        <v>0.51923699999999995</v>
      </c>
      <c r="L89" s="16">
        <f t="shared" si="13"/>
        <v>0</v>
      </c>
      <c r="M89" s="4"/>
      <c r="N89" s="4"/>
      <c r="O89" s="4"/>
      <c r="P89" s="4"/>
      <c r="Q89" s="4">
        <f t="shared" si="15"/>
        <v>36.14</v>
      </c>
      <c r="R89" s="4">
        <f t="shared" si="10"/>
        <v>0.51923699999999995</v>
      </c>
      <c r="S89" s="4">
        <f>+G89*0.0003</f>
        <v>0.51923699999999995</v>
      </c>
      <c r="T89" s="4"/>
      <c r="U89" s="14"/>
    </row>
    <row r="90" spans="1:21" x14ac:dyDescent="0.15">
      <c r="A90" s="14">
        <v>83</v>
      </c>
      <c r="B90" s="7" t="s">
        <v>94</v>
      </c>
      <c r="C90" s="1" t="s">
        <v>106</v>
      </c>
      <c r="D90" s="1">
        <v>21</v>
      </c>
      <c r="E90" s="1">
        <v>0.54</v>
      </c>
      <c r="F90" s="1">
        <v>162.69</v>
      </c>
      <c r="G90" s="2">
        <f t="shared" si="12"/>
        <v>22070.33</v>
      </c>
      <c r="H90" s="4">
        <v>5108.33</v>
      </c>
      <c r="I90" s="4">
        <v>13962</v>
      </c>
      <c r="J90" s="4">
        <v>3000</v>
      </c>
      <c r="K90" s="4">
        <f t="shared" si="14"/>
        <v>2.207033</v>
      </c>
      <c r="L90" s="16">
        <f t="shared" si="13"/>
        <v>0</v>
      </c>
      <c r="M90" s="4"/>
      <c r="N90" s="4"/>
      <c r="O90" s="4"/>
      <c r="P90" s="4"/>
      <c r="Q90" s="4">
        <f t="shared" si="15"/>
        <v>162.69</v>
      </c>
      <c r="R90" s="4">
        <f t="shared" si="10"/>
        <v>2.207033</v>
      </c>
      <c r="S90" s="4"/>
      <c r="T90" s="4">
        <f>0.0001*G90</f>
        <v>2.207033</v>
      </c>
      <c r="U90" s="14"/>
    </row>
    <row r="91" spans="1:21" x14ac:dyDescent="0.15">
      <c r="A91" s="14">
        <v>84</v>
      </c>
      <c r="B91" s="7" t="s">
        <v>94</v>
      </c>
      <c r="C91" s="1" t="s">
        <v>107</v>
      </c>
      <c r="D91" s="1">
        <v>12</v>
      </c>
      <c r="E91" s="1">
        <v>0.28999999999999998</v>
      </c>
      <c r="F91" s="1">
        <v>173.2</v>
      </c>
      <c r="G91" s="2">
        <f t="shared" si="12"/>
        <v>5954.7</v>
      </c>
      <c r="H91" s="4">
        <v>1409.7</v>
      </c>
      <c r="I91" s="4">
        <v>4545</v>
      </c>
      <c r="J91" s="4">
        <v>0</v>
      </c>
      <c r="K91" s="4">
        <f t="shared" si="14"/>
        <v>0.59547000000000005</v>
      </c>
      <c r="L91" s="16">
        <f t="shared" si="13"/>
        <v>0</v>
      </c>
      <c r="M91" s="4"/>
      <c r="N91" s="4"/>
      <c r="O91" s="4"/>
      <c r="P91" s="4"/>
      <c r="Q91" s="4">
        <f t="shared" si="15"/>
        <v>173.2</v>
      </c>
      <c r="R91" s="4">
        <f t="shared" si="10"/>
        <v>0.59547000000000005</v>
      </c>
      <c r="S91" s="4"/>
      <c r="T91" s="4">
        <f>0.0001*G91</f>
        <v>0.59547000000000005</v>
      </c>
      <c r="U91" s="14"/>
    </row>
    <row r="92" spans="1:21" x14ac:dyDescent="0.15">
      <c r="A92" s="14">
        <v>85</v>
      </c>
      <c r="B92" s="7" t="s">
        <v>94</v>
      </c>
      <c r="C92" s="1" t="s">
        <v>108</v>
      </c>
      <c r="D92" s="1">
        <v>6</v>
      </c>
      <c r="E92" s="1">
        <v>0.13</v>
      </c>
      <c r="F92" s="1">
        <v>51.48</v>
      </c>
      <c r="G92" s="2">
        <f t="shared" si="12"/>
        <v>664.82</v>
      </c>
      <c r="H92" s="4">
        <v>664.82</v>
      </c>
      <c r="I92" s="4">
        <v>0</v>
      </c>
      <c r="J92" s="4">
        <v>0</v>
      </c>
      <c r="K92" s="4">
        <f t="shared" si="14"/>
        <v>6.6481999999999999E-2</v>
      </c>
      <c r="L92" s="16">
        <f t="shared" si="13"/>
        <v>0</v>
      </c>
      <c r="M92" s="4"/>
      <c r="N92" s="4"/>
      <c r="O92" s="4"/>
      <c r="P92" s="4"/>
      <c r="Q92" s="4">
        <f t="shared" si="15"/>
        <v>51.48</v>
      </c>
      <c r="R92" s="4">
        <f t="shared" si="10"/>
        <v>6.6481999999999999E-2</v>
      </c>
      <c r="S92" s="4"/>
      <c r="T92" s="4">
        <f>0.0001*G92</f>
        <v>6.6481999999999999E-2</v>
      </c>
      <c r="U92" s="14"/>
    </row>
    <row r="93" spans="1:21" x14ac:dyDescent="0.15">
      <c r="A93" s="14">
        <v>86</v>
      </c>
      <c r="B93" s="7" t="s">
        <v>94</v>
      </c>
      <c r="C93" s="1" t="s">
        <v>109</v>
      </c>
      <c r="D93" s="1">
        <v>2</v>
      </c>
      <c r="E93" s="1">
        <v>0.09</v>
      </c>
      <c r="F93" s="1">
        <v>37.54</v>
      </c>
      <c r="G93" s="2">
        <f t="shared" si="12"/>
        <v>3532.74</v>
      </c>
      <c r="H93" s="4">
        <v>1489.74</v>
      </c>
      <c r="I93" s="4">
        <v>1693.5</v>
      </c>
      <c r="J93" s="4">
        <v>349.5</v>
      </c>
      <c r="K93" s="4">
        <f t="shared" si="14"/>
        <v>1.059822</v>
      </c>
      <c r="L93" s="16">
        <f t="shared" si="13"/>
        <v>0</v>
      </c>
      <c r="M93" s="4"/>
      <c r="N93" s="4"/>
      <c r="O93" s="4"/>
      <c r="P93" s="4"/>
      <c r="Q93" s="4">
        <f t="shared" si="15"/>
        <v>37.54</v>
      </c>
      <c r="R93" s="4">
        <f t="shared" si="10"/>
        <v>1.059822</v>
      </c>
      <c r="S93" s="4">
        <f>+G93*0.0003</f>
        <v>1.059822</v>
      </c>
      <c r="T93" s="4"/>
      <c r="U93" s="14"/>
    </row>
    <row r="94" spans="1:21" x14ac:dyDescent="0.15">
      <c r="A94" s="14">
        <v>87</v>
      </c>
      <c r="B94" s="7" t="s">
        <v>94</v>
      </c>
      <c r="C94" s="1" t="s">
        <v>110</v>
      </c>
      <c r="D94" s="1">
        <v>3</v>
      </c>
      <c r="E94" s="1">
        <v>0.1</v>
      </c>
      <c r="F94" s="1">
        <v>31.55</v>
      </c>
      <c r="G94" s="2">
        <f t="shared" si="12"/>
        <v>2182.4299999999998</v>
      </c>
      <c r="H94" s="4">
        <v>1340.93</v>
      </c>
      <c r="I94" s="4">
        <v>841.5</v>
      </c>
      <c r="J94" s="4">
        <v>0</v>
      </c>
      <c r="K94" s="4">
        <f t="shared" si="14"/>
        <v>0.65472900000000001</v>
      </c>
      <c r="L94" s="16">
        <f t="shared" si="13"/>
        <v>0</v>
      </c>
      <c r="M94" s="4"/>
      <c r="N94" s="4"/>
      <c r="O94" s="4"/>
      <c r="P94" s="4"/>
      <c r="Q94" s="4">
        <f t="shared" si="15"/>
        <v>31.55</v>
      </c>
      <c r="R94" s="4">
        <f t="shared" si="10"/>
        <v>0.65472900000000001</v>
      </c>
      <c r="S94" s="4">
        <f>+G94*0.0003</f>
        <v>0.65472900000000001</v>
      </c>
      <c r="T94" s="4"/>
      <c r="U94" s="14"/>
    </row>
    <row r="95" spans="1:21" x14ac:dyDescent="0.15">
      <c r="A95" s="14">
        <v>88</v>
      </c>
      <c r="B95" s="7" t="s">
        <v>94</v>
      </c>
      <c r="C95" s="1" t="s">
        <v>111</v>
      </c>
      <c r="D95" s="1">
        <v>15</v>
      </c>
      <c r="E95" s="1">
        <v>0.3</v>
      </c>
      <c r="F95" s="1">
        <v>100.16</v>
      </c>
      <c r="G95" s="2">
        <f t="shared" si="12"/>
        <v>9106.31</v>
      </c>
      <c r="H95" s="4">
        <v>2992.31</v>
      </c>
      <c r="I95" s="4">
        <v>6114</v>
      </c>
      <c r="J95" s="4">
        <v>0</v>
      </c>
      <c r="K95" s="4">
        <f t="shared" si="14"/>
        <v>0.91063099999999997</v>
      </c>
      <c r="L95" s="16">
        <f t="shared" si="13"/>
        <v>0</v>
      </c>
      <c r="M95" s="4"/>
      <c r="N95" s="4"/>
      <c r="O95" s="4"/>
      <c r="P95" s="4"/>
      <c r="Q95" s="4">
        <f t="shared" si="15"/>
        <v>100.16</v>
      </c>
      <c r="R95" s="4">
        <f t="shared" si="10"/>
        <v>0.91063099999999997</v>
      </c>
      <c r="S95" s="4"/>
      <c r="T95" s="4">
        <f>0.0001*G95</f>
        <v>0.91063099999999997</v>
      </c>
      <c r="U95" s="14"/>
    </row>
    <row r="96" spans="1:21" x14ac:dyDescent="0.15">
      <c r="A96" s="14">
        <v>89</v>
      </c>
      <c r="B96" s="7" t="s">
        <v>94</v>
      </c>
      <c r="C96" s="1" t="s">
        <v>112</v>
      </c>
      <c r="D96" s="1">
        <v>5</v>
      </c>
      <c r="E96" s="1">
        <v>0.09</v>
      </c>
      <c r="F96" s="1">
        <v>14.95</v>
      </c>
      <c r="G96" s="2">
        <f t="shared" si="12"/>
        <v>1438.03</v>
      </c>
      <c r="H96" s="4">
        <v>850.03</v>
      </c>
      <c r="I96" s="4">
        <v>588</v>
      </c>
      <c r="J96" s="4">
        <v>0</v>
      </c>
      <c r="K96" s="4">
        <f t="shared" si="14"/>
        <v>5.4814090000000002</v>
      </c>
      <c r="L96" s="16">
        <f t="shared" si="13"/>
        <v>0</v>
      </c>
      <c r="M96" s="4"/>
      <c r="N96" s="4"/>
      <c r="O96" s="4"/>
      <c r="P96" s="4">
        <f>20-F96-L96</f>
        <v>5.05</v>
      </c>
      <c r="Q96" s="4">
        <f t="shared" si="15"/>
        <v>20</v>
      </c>
      <c r="R96" s="4">
        <f t="shared" si="10"/>
        <v>0.43140899999999999</v>
      </c>
      <c r="S96" s="4">
        <f>+G96*0.0003</f>
        <v>0.43140899999999999</v>
      </c>
      <c r="T96" s="4"/>
      <c r="U96" s="14"/>
    </row>
    <row r="97" spans="1:21" x14ac:dyDescent="0.15">
      <c r="A97" s="14">
        <v>90</v>
      </c>
      <c r="B97" s="7" t="s">
        <v>94</v>
      </c>
      <c r="C97" s="1" t="s">
        <v>113</v>
      </c>
      <c r="D97" s="1">
        <v>17</v>
      </c>
      <c r="E97" s="1">
        <v>0.28000000000000003</v>
      </c>
      <c r="F97" s="1">
        <v>59.04</v>
      </c>
      <c r="G97" s="2">
        <f t="shared" si="12"/>
        <v>3113.84</v>
      </c>
      <c r="H97" s="4">
        <v>2329.34</v>
      </c>
      <c r="I97" s="4">
        <v>784.5</v>
      </c>
      <c r="J97" s="4">
        <v>0</v>
      </c>
      <c r="K97" s="4">
        <f t="shared" si="14"/>
        <v>0.31138399999999999</v>
      </c>
      <c r="L97" s="16">
        <f t="shared" si="13"/>
        <v>0</v>
      </c>
      <c r="M97" s="4"/>
      <c r="N97" s="4"/>
      <c r="O97" s="4"/>
      <c r="P97" s="4"/>
      <c r="Q97" s="4">
        <f t="shared" si="15"/>
        <v>59.04</v>
      </c>
      <c r="R97" s="4">
        <f t="shared" si="10"/>
        <v>0.31138399999999999</v>
      </c>
      <c r="S97" s="4"/>
      <c r="T97" s="4">
        <f>0.0001*G97</f>
        <v>0.31138399999999999</v>
      </c>
      <c r="U97" s="14"/>
    </row>
    <row r="98" spans="1:21" x14ac:dyDescent="0.15">
      <c r="A98" s="14">
        <v>91</v>
      </c>
      <c r="B98" s="7" t="s">
        <v>94</v>
      </c>
      <c r="C98" s="1" t="s">
        <v>114</v>
      </c>
      <c r="D98" s="1">
        <v>19</v>
      </c>
      <c r="E98" s="1">
        <v>0.48</v>
      </c>
      <c r="F98" s="1">
        <v>148.38</v>
      </c>
      <c r="G98" s="2">
        <f t="shared" si="12"/>
        <v>4723.8599999999997</v>
      </c>
      <c r="H98" s="4">
        <v>4723.8599999999997</v>
      </c>
      <c r="I98" s="4">
        <v>0</v>
      </c>
      <c r="J98" s="4">
        <v>0</v>
      </c>
      <c r="K98" s="4">
        <f t="shared" si="14"/>
        <v>0.47238599999999997</v>
      </c>
      <c r="L98" s="16">
        <f t="shared" si="13"/>
        <v>0</v>
      </c>
      <c r="M98" s="4"/>
      <c r="N98" s="4"/>
      <c r="O98" s="4"/>
      <c r="P98" s="4"/>
      <c r="Q98" s="4">
        <f t="shared" si="15"/>
        <v>148.38</v>
      </c>
      <c r="R98" s="4">
        <f t="shared" si="10"/>
        <v>0.47238599999999997</v>
      </c>
      <c r="S98" s="4"/>
      <c r="T98" s="4">
        <f>0.0001*G98</f>
        <v>0.47238599999999997</v>
      </c>
      <c r="U98" s="14"/>
    </row>
    <row r="99" spans="1:21" x14ac:dyDescent="0.15">
      <c r="A99" s="14">
        <v>92</v>
      </c>
      <c r="B99" s="7" t="s">
        <v>94</v>
      </c>
      <c r="C99" s="1" t="s">
        <v>115</v>
      </c>
      <c r="D99" s="1">
        <v>8</v>
      </c>
      <c r="E99" s="1">
        <v>0.19</v>
      </c>
      <c r="F99" s="1">
        <v>48.49</v>
      </c>
      <c r="G99" s="2">
        <f t="shared" si="12"/>
        <v>2046.69</v>
      </c>
      <c r="H99" s="4">
        <v>2046.69</v>
      </c>
      <c r="I99" s="4">
        <v>0</v>
      </c>
      <c r="J99" s="4">
        <v>0</v>
      </c>
      <c r="K99" s="4">
        <f t="shared" si="14"/>
        <v>0.61400699999999997</v>
      </c>
      <c r="L99" s="16">
        <f t="shared" si="13"/>
        <v>0</v>
      </c>
      <c r="M99" s="4"/>
      <c r="N99" s="4"/>
      <c r="O99" s="4"/>
      <c r="P99" s="4"/>
      <c r="Q99" s="4">
        <f t="shared" si="15"/>
        <v>48.49</v>
      </c>
      <c r="R99" s="4">
        <f t="shared" si="10"/>
        <v>0.61400699999999997</v>
      </c>
      <c r="S99" s="4">
        <f>+G99*0.0003</f>
        <v>0.61400699999999997</v>
      </c>
      <c r="T99" s="4"/>
      <c r="U99" s="14"/>
    </row>
    <row r="100" spans="1:21" x14ac:dyDescent="0.15">
      <c r="A100" s="14">
        <v>93</v>
      </c>
      <c r="B100" s="7" t="s">
        <v>94</v>
      </c>
      <c r="C100" s="1" t="s">
        <v>116</v>
      </c>
      <c r="D100" s="1">
        <v>15</v>
      </c>
      <c r="E100" s="1">
        <v>0.37</v>
      </c>
      <c r="F100" s="1">
        <v>137.75</v>
      </c>
      <c r="G100" s="2">
        <f t="shared" si="12"/>
        <v>1670.63</v>
      </c>
      <c r="H100" s="4">
        <v>1670.63</v>
      </c>
      <c r="I100" s="4">
        <v>0</v>
      </c>
      <c r="J100" s="4">
        <v>0</v>
      </c>
      <c r="K100" s="4">
        <f t="shared" si="14"/>
        <v>0.16706299999999999</v>
      </c>
      <c r="L100" s="16">
        <f t="shared" si="13"/>
        <v>0</v>
      </c>
      <c r="M100" s="4"/>
      <c r="N100" s="4"/>
      <c r="O100" s="4"/>
      <c r="P100" s="4"/>
      <c r="Q100" s="4">
        <f t="shared" si="15"/>
        <v>137.75</v>
      </c>
      <c r="R100" s="4">
        <f t="shared" si="10"/>
        <v>0.16706299999999999</v>
      </c>
      <c r="S100" s="4"/>
      <c r="T100" s="4">
        <f>0.0001*G100</f>
        <v>0.16706299999999999</v>
      </c>
      <c r="U100" s="14"/>
    </row>
    <row r="101" spans="1:21" x14ac:dyDescent="0.15">
      <c r="A101" s="14">
        <v>94</v>
      </c>
      <c r="B101" s="7" t="s">
        <v>94</v>
      </c>
      <c r="C101" s="1" t="s">
        <v>117</v>
      </c>
      <c r="D101" s="1">
        <v>7</v>
      </c>
      <c r="E101" s="1">
        <v>0.17</v>
      </c>
      <c r="F101" s="1">
        <v>55.83</v>
      </c>
      <c r="G101" s="2">
        <f t="shared" si="12"/>
        <v>1864.34</v>
      </c>
      <c r="H101" s="4">
        <v>1864.34</v>
      </c>
      <c r="I101" s="4">
        <v>0</v>
      </c>
      <c r="J101" s="4">
        <v>0</v>
      </c>
      <c r="K101" s="4">
        <f t="shared" si="14"/>
        <v>0.18643399999999999</v>
      </c>
      <c r="L101" s="16">
        <f t="shared" si="13"/>
        <v>0</v>
      </c>
      <c r="M101" s="4"/>
      <c r="N101" s="4"/>
      <c r="O101" s="4"/>
      <c r="P101" s="4"/>
      <c r="Q101" s="4">
        <f t="shared" si="15"/>
        <v>55.83</v>
      </c>
      <c r="R101" s="4">
        <f t="shared" si="10"/>
        <v>0.18643399999999999</v>
      </c>
      <c r="S101" s="4"/>
      <c r="T101" s="4">
        <f>0.0001*G101</f>
        <v>0.18643399999999999</v>
      </c>
      <c r="U101" s="14"/>
    </row>
    <row r="102" spans="1:21" x14ac:dyDescent="0.15">
      <c r="A102" s="14">
        <v>95</v>
      </c>
      <c r="B102" s="7" t="s">
        <v>94</v>
      </c>
      <c r="C102" s="1" t="s">
        <v>118</v>
      </c>
      <c r="D102" s="1">
        <v>7</v>
      </c>
      <c r="E102" s="1">
        <v>0.12</v>
      </c>
      <c r="F102" s="1">
        <v>41.6</v>
      </c>
      <c r="G102" s="2">
        <f t="shared" si="12"/>
        <v>1712.63</v>
      </c>
      <c r="H102" s="4">
        <v>1712.63</v>
      </c>
      <c r="I102" s="4">
        <v>0</v>
      </c>
      <c r="J102" s="4">
        <v>0</v>
      </c>
      <c r="K102" s="4">
        <f t="shared" si="14"/>
        <v>0.51378900000000005</v>
      </c>
      <c r="L102" s="16">
        <f t="shared" si="13"/>
        <v>0</v>
      </c>
      <c r="M102" s="4"/>
      <c r="N102" s="4"/>
      <c r="O102" s="4"/>
      <c r="P102" s="4"/>
      <c r="Q102" s="4">
        <f t="shared" si="15"/>
        <v>41.6</v>
      </c>
      <c r="R102" s="4">
        <f t="shared" si="10"/>
        <v>0.51378900000000005</v>
      </c>
      <c r="S102" s="4">
        <f>+G102*0.0003</f>
        <v>0.51378900000000005</v>
      </c>
      <c r="T102" s="4"/>
      <c r="U102" s="14"/>
    </row>
    <row r="103" spans="1:21" x14ac:dyDescent="0.15">
      <c r="A103" s="14">
        <v>96</v>
      </c>
      <c r="B103" s="7" t="s">
        <v>94</v>
      </c>
      <c r="C103" s="1" t="s">
        <v>119</v>
      </c>
      <c r="D103" s="1">
        <v>10</v>
      </c>
      <c r="E103" s="1">
        <v>0.27</v>
      </c>
      <c r="F103" s="1">
        <v>120.88</v>
      </c>
      <c r="G103" s="2">
        <f t="shared" si="12"/>
        <v>2412.83</v>
      </c>
      <c r="H103" s="4">
        <v>2412.83</v>
      </c>
      <c r="I103" s="4">
        <v>0</v>
      </c>
      <c r="J103" s="4">
        <v>0</v>
      </c>
      <c r="K103" s="4">
        <f t="shared" ref="K103:K134" si="16">+L103+P103+R103</f>
        <v>0.241283</v>
      </c>
      <c r="L103" s="16">
        <f t="shared" si="13"/>
        <v>0</v>
      </c>
      <c r="M103" s="4"/>
      <c r="N103" s="4"/>
      <c r="O103" s="4"/>
      <c r="P103" s="4"/>
      <c r="Q103" s="4">
        <f t="shared" si="15"/>
        <v>120.88</v>
      </c>
      <c r="R103" s="4">
        <f t="shared" si="10"/>
        <v>0.241283</v>
      </c>
      <c r="S103" s="4"/>
      <c r="T103" s="4">
        <f t="shared" ref="T103:T111" si="17">0.0001*G103</f>
        <v>0.241283</v>
      </c>
      <c r="U103" s="14"/>
    </row>
    <row r="104" spans="1:21" x14ac:dyDescent="0.15">
      <c r="A104" s="14">
        <v>97</v>
      </c>
      <c r="B104" s="7" t="s">
        <v>94</v>
      </c>
      <c r="C104" s="1" t="s">
        <v>120</v>
      </c>
      <c r="D104" s="1">
        <v>5</v>
      </c>
      <c r="E104" s="1">
        <v>0.15</v>
      </c>
      <c r="F104" s="1">
        <v>61.16</v>
      </c>
      <c r="G104" s="2">
        <f t="shared" si="12"/>
        <v>455.84</v>
      </c>
      <c r="H104" s="4">
        <v>455.84</v>
      </c>
      <c r="I104" s="4">
        <v>0</v>
      </c>
      <c r="J104" s="4">
        <v>0</v>
      </c>
      <c r="K104" s="4">
        <f t="shared" si="16"/>
        <v>4.5584E-2</v>
      </c>
      <c r="L104" s="16">
        <f t="shared" si="13"/>
        <v>0</v>
      </c>
      <c r="M104" s="4"/>
      <c r="N104" s="4"/>
      <c r="O104" s="4"/>
      <c r="P104" s="4"/>
      <c r="Q104" s="4">
        <f t="shared" ref="Q104:Q135" si="18">+L104+P104+F104</f>
        <v>61.16</v>
      </c>
      <c r="R104" s="4">
        <f t="shared" si="10"/>
        <v>4.5584E-2</v>
      </c>
      <c r="S104" s="4"/>
      <c r="T104" s="4">
        <f t="shared" si="17"/>
        <v>4.5584E-2</v>
      </c>
      <c r="U104" s="14"/>
    </row>
    <row r="105" spans="1:21" x14ac:dyDescent="0.15">
      <c r="A105" s="14">
        <v>98</v>
      </c>
      <c r="B105" s="7" t="s">
        <v>94</v>
      </c>
      <c r="C105" s="1" t="s">
        <v>121</v>
      </c>
      <c r="D105" s="1">
        <v>10</v>
      </c>
      <c r="E105" s="1">
        <v>0.3</v>
      </c>
      <c r="F105" s="1">
        <v>69.55</v>
      </c>
      <c r="G105" s="2">
        <f t="shared" si="12"/>
        <v>1882.06</v>
      </c>
      <c r="H105" s="4">
        <v>1882.06</v>
      </c>
      <c r="I105" s="4">
        <v>0</v>
      </c>
      <c r="J105" s="4">
        <v>0</v>
      </c>
      <c r="K105" s="4">
        <f t="shared" si="16"/>
        <v>0.18820600000000001</v>
      </c>
      <c r="L105" s="16">
        <f t="shared" si="13"/>
        <v>0</v>
      </c>
      <c r="M105" s="4"/>
      <c r="N105" s="4"/>
      <c r="O105" s="4"/>
      <c r="P105" s="4"/>
      <c r="Q105" s="4">
        <f t="shared" si="18"/>
        <v>69.55</v>
      </c>
      <c r="R105" s="4">
        <f t="shared" si="10"/>
        <v>0.18820600000000001</v>
      </c>
      <c r="S105" s="4"/>
      <c r="T105" s="4">
        <f t="shared" si="17"/>
        <v>0.18820600000000001</v>
      </c>
      <c r="U105" s="14"/>
    </row>
    <row r="106" spans="1:21" x14ac:dyDescent="0.15">
      <c r="A106" s="14">
        <v>99</v>
      </c>
      <c r="B106" s="7" t="s">
        <v>94</v>
      </c>
      <c r="C106" s="1" t="s">
        <v>122</v>
      </c>
      <c r="D106" s="1">
        <v>3</v>
      </c>
      <c r="E106" s="1">
        <v>0.18</v>
      </c>
      <c r="F106" s="1">
        <v>108.56</v>
      </c>
      <c r="G106" s="2">
        <f t="shared" si="12"/>
        <v>0</v>
      </c>
      <c r="H106" s="4">
        <v>0</v>
      </c>
      <c r="I106" s="4">
        <v>0</v>
      </c>
      <c r="J106" s="4">
        <v>0</v>
      </c>
      <c r="K106" s="4">
        <f t="shared" si="16"/>
        <v>0</v>
      </c>
      <c r="L106" s="16">
        <f t="shared" si="13"/>
        <v>0</v>
      </c>
      <c r="M106" s="4"/>
      <c r="N106" s="4"/>
      <c r="O106" s="4"/>
      <c r="P106" s="4"/>
      <c r="Q106" s="4">
        <f t="shared" si="18"/>
        <v>108.56</v>
      </c>
      <c r="R106" s="4">
        <f t="shared" si="10"/>
        <v>0</v>
      </c>
      <c r="S106" s="4"/>
      <c r="T106" s="4">
        <f t="shared" si="17"/>
        <v>0</v>
      </c>
      <c r="U106" s="14"/>
    </row>
    <row r="107" spans="1:21" x14ac:dyDescent="0.15">
      <c r="A107" s="14">
        <v>100</v>
      </c>
      <c r="B107" s="7" t="s">
        <v>94</v>
      </c>
      <c r="C107" s="1" t="s">
        <v>123</v>
      </c>
      <c r="D107" s="1">
        <v>22</v>
      </c>
      <c r="E107" s="1">
        <v>0.35</v>
      </c>
      <c r="F107" s="1">
        <v>84.43</v>
      </c>
      <c r="G107" s="2">
        <f t="shared" si="12"/>
        <v>4544.01</v>
      </c>
      <c r="H107" s="4">
        <v>4544.01</v>
      </c>
      <c r="I107" s="4">
        <v>0</v>
      </c>
      <c r="J107" s="4">
        <v>0</v>
      </c>
      <c r="K107" s="4">
        <f t="shared" si="16"/>
        <v>0.454401</v>
      </c>
      <c r="L107" s="16">
        <f t="shared" si="13"/>
        <v>0</v>
      </c>
      <c r="M107" s="4"/>
      <c r="N107" s="4"/>
      <c r="O107" s="4"/>
      <c r="P107" s="4"/>
      <c r="Q107" s="4">
        <f t="shared" si="18"/>
        <v>84.43</v>
      </c>
      <c r="R107" s="4">
        <f t="shared" ref="R107:R170" si="19">+S107+T107</f>
        <v>0.454401</v>
      </c>
      <c r="S107" s="4"/>
      <c r="T107" s="4">
        <f t="shared" si="17"/>
        <v>0.454401</v>
      </c>
      <c r="U107" s="14"/>
    </row>
    <row r="108" spans="1:21" x14ac:dyDescent="0.15">
      <c r="A108" s="14">
        <v>101</v>
      </c>
      <c r="B108" s="7" t="s">
        <v>94</v>
      </c>
      <c r="C108" s="1" t="s">
        <v>124</v>
      </c>
      <c r="D108" s="1">
        <v>6</v>
      </c>
      <c r="E108" s="1">
        <v>0.11</v>
      </c>
      <c r="F108" s="1">
        <v>64.83</v>
      </c>
      <c r="G108" s="2">
        <f t="shared" si="12"/>
        <v>1029.3499999999999</v>
      </c>
      <c r="H108" s="4">
        <v>1029.3499999999999</v>
      </c>
      <c r="I108" s="4">
        <v>0</v>
      </c>
      <c r="J108" s="4">
        <v>0</v>
      </c>
      <c r="K108" s="4">
        <f t="shared" si="16"/>
        <v>0.102935</v>
      </c>
      <c r="L108" s="16">
        <f t="shared" si="13"/>
        <v>0</v>
      </c>
      <c r="M108" s="4"/>
      <c r="N108" s="4"/>
      <c r="O108" s="4"/>
      <c r="P108" s="4"/>
      <c r="Q108" s="4">
        <f t="shared" si="18"/>
        <v>64.83</v>
      </c>
      <c r="R108" s="4">
        <f t="shared" si="19"/>
        <v>0.102935</v>
      </c>
      <c r="S108" s="4"/>
      <c r="T108" s="4">
        <f t="shared" si="17"/>
        <v>0.102935</v>
      </c>
      <c r="U108" s="14"/>
    </row>
    <row r="109" spans="1:21" x14ac:dyDescent="0.15">
      <c r="A109" s="14">
        <v>102</v>
      </c>
      <c r="B109" s="7" t="s">
        <v>94</v>
      </c>
      <c r="C109" s="1" t="s">
        <v>125</v>
      </c>
      <c r="D109" s="1">
        <v>4</v>
      </c>
      <c r="E109" s="1">
        <v>0.08</v>
      </c>
      <c r="F109" s="1">
        <v>53.54</v>
      </c>
      <c r="G109" s="2">
        <f t="shared" si="12"/>
        <v>929.48</v>
      </c>
      <c r="H109" s="4">
        <v>929.48</v>
      </c>
      <c r="I109" s="4">
        <v>0</v>
      </c>
      <c r="J109" s="4">
        <v>0</v>
      </c>
      <c r="K109" s="4">
        <f t="shared" si="16"/>
        <v>9.2948000000000003E-2</v>
      </c>
      <c r="L109" s="16">
        <f t="shared" si="13"/>
        <v>0</v>
      </c>
      <c r="M109" s="4"/>
      <c r="N109" s="4"/>
      <c r="O109" s="4"/>
      <c r="P109" s="4"/>
      <c r="Q109" s="4">
        <f t="shared" si="18"/>
        <v>53.54</v>
      </c>
      <c r="R109" s="4">
        <f t="shared" si="19"/>
        <v>9.2948000000000003E-2</v>
      </c>
      <c r="S109" s="4"/>
      <c r="T109" s="4">
        <f t="shared" si="17"/>
        <v>9.2948000000000003E-2</v>
      </c>
      <c r="U109" s="14"/>
    </row>
    <row r="110" spans="1:21" x14ac:dyDescent="0.15">
      <c r="A110" s="14">
        <v>103</v>
      </c>
      <c r="B110" s="7" t="s">
        <v>94</v>
      </c>
      <c r="C110" s="1" t="s">
        <v>126</v>
      </c>
      <c r="D110" s="1">
        <v>12</v>
      </c>
      <c r="E110" s="1">
        <v>0.42</v>
      </c>
      <c r="F110" s="1">
        <v>119.56</v>
      </c>
      <c r="G110" s="2">
        <f t="shared" si="12"/>
        <v>3244.42</v>
      </c>
      <c r="H110" s="4">
        <v>3244.42</v>
      </c>
      <c r="I110" s="4">
        <v>0</v>
      </c>
      <c r="J110" s="4">
        <v>0</v>
      </c>
      <c r="K110" s="4">
        <f t="shared" si="16"/>
        <v>0.32444200000000001</v>
      </c>
      <c r="L110" s="16">
        <f t="shared" si="13"/>
        <v>0</v>
      </c>
      <c r="M110" s="4"/>
      <c r="N110" s="4"/>
      <c r="O110" s="4"/>
      <c r="P110" s="4"/>
      <c r="Q110" s="4">
        <f t="shared" si="18"/>
        <v>119.56</v>
      </c>
      <c r="R110" s="4">
        <f t="shared" si="19"/>
        <v>0.32444200000000001</v>
      </c>
      <c r="S110" s="4"/>
      <c r="T110" s="4">
        <f t="shared" si="17"/>
        <v>0.32444200000000001</v>
      </c>
      <c r="U110" s="14"/>
    </row>
    <row r="111" spans="1:21" x14ac:dyDescent="0.15">
      <c r="A111" s="14">
        <v>104</v>
      </c>
      <c r="B111" s="7" t="s">
        <v>94</v>
      </c>
      <c r="C111" s="1" t="s">
        <v>127</v>
      </c>
      <c r="D111" s="1">
        <v>12</v>
      </c>
      <c r="E111" s="1">
        <v>0.3</v>
      </c>
      <c r="F111" s="1">
        <v>105.64</v>
      </c>
      <c r="G111" s="2">
        <f t="shared" si="12"/>
        <v>850.54</v>
      </c>
      <c r="H111" s="4">
        <v>850.54</v>
      </c>
      <c r="I111" s="4">
        <v>0</v>
      </c>
      <c r="J111" s="4">
        <v>0</v>
      </c>
      <c r="K111" s="4">
        <f t="shared" si="16"/>
        <v>8.5054000000000005E-2</v>
      </c>
      <c r="L111" s="16">
        <f t="shared" si="13"/>
        <v>0</v>
      </c>
      <c r="M111" s="4"/>
      <c r="N111" s="4"/>
      <c r="O111" s="4"/>
      <c r="P111" s="4"/>
      <c r="Q111" s="4">
        <f t="shared" si="18"/>
        <v>105.64</v>
      </c>
      <c r="R111" s="4">
        <f t="shared" si="19"/>
        <v>8.5054000000000005E-2</v>
      </c>
      <c r="S111" s="4"/>
      <c r="T111" s="4">
        <f t="shared" si="17"/>
        <v>8.5054000000000005E-2</v>
      </c>
      <c r="U111" s="14"/>
    </row>
    <row r="112" spans="1:21" x14ac:dyDescent="0.15">
      <c r="A112" s="14">
        <v>105</v>
      </c>
      <c r="B112" s="7" t="s">
        <v>94</v>
      </c>
      <c r="C112" s="1" t="s">
        <v>128</v>
      </c>
      <c r="D112" s="1">
        <v>12</v>
      </c>
      <c r="E112" s="1">
        <v>0.22</v>
      </c>
      <c r="F112" s="1">
        <v>47.61</v>
      </c>
      <c r="G112" s="2">
        <f t="shared" si="12"/>
        <v>1709.53</v>
      </c>
      <c r="H112" s="4">
        <v>1709.53</v>
      </c>
      <c r="I112" s="4">
        <v>0</v>
      </c>
      <c r="J112" s="4">
        <v>0</v>
      </c>
      <c r="K112" s="4">
        <f t="shared" si="16"/>
        <v>0.51285899999999995</v>
      </c>
      <c r="L112" s="16">
        <f t="shared" si="13"/>
        <v>0</v>
      </c>
      <c r="M112" s="4"/>
      <c r="N112" s="4"/>
      <c r="O112" s="4"/>
      <c r="P112" s="4"/>
      <c r="Q112" s="4">
        <f t="shared" si="18"/>
        <v>47.61</v>
      </c>
      <c r="R112" s="4">
        <f t="shared" si="19"/>
        <v>0.51285899999999995</v>
      </c>
      <c r="S112" s="4">
        <f>+G112*0.0003</f>
        <v>0.51285899999999995</v>
      </c>
      <c r="T112" s="4"/>
      <c r="U112" s="14"/>
    </row>
    <row r="113" spans="1:21" x14ac:dyDescent="0.15">
      <c r="A113" s="14">
        <v>106</v>
      </c>
      <c r="B113" s="7" t="s">
        <v>94</v>
      </c>
      <c r="C113" s="1" t="s">
        <v>129</v>
      </c>
      <c r="D113" s="1">
        <v>6</v>
      </c>
      <c r="E113" s="1">
        <v>0.13</v>
      </c>
      <c r="F113" s="1">
        <v>83.52</v>
      </c>
      <c r="G113" s="2">
        <f t="shared" si="12"/>
        <v>631.66999999999996</v>
      </c>
      <c r="H113" s="4">
        <v>631.66999999999996</v>
      </c>
      <c r="I113" s="4">
        <v>0</v>
      </c>
      <c r="J113" s="4">
        <v>0</v>
      </c>
      <c r="K113" s="4">
        <f t="shared" si="16"/>
        <v>6.3167000000000001E-2</v>
      </c>
      <c r="L113" s="16">
        <f t="shared" si="13"/>
        <v>0</v>
      </c>
      <c r="M113" s="4"/>
      <c r="N113" s="4"/>
      <c r="O113" s="4"/>
      <c r="P113" s="4"/>
      <c r="Q113" s="4">
        <f t="shared" si="18"/>
        <v>83.52</v>
      </c>
      <c r="R113" s="4">
        <f t="shared" si="19"/>
        <v>6.3167000000000001E-2</v>
      </c>
      <c r="S113" s="4"/>
      <c r="T113" s="4">
        <f>0.0001*G113</f>
        <v>6.3167000000000001E-2</v>
      </c>
      <c r="U113" s="14"/>
    </row>
    <row r="114" spans="1:21" x14ac:dyDescent="0.15">
      <c r="A114" s="14">
        <v>107</v>
      </c>
      <c r="B114" s="7" t="s">
        <v>94</v>
      </c>
      <c r="C114" s="1" t="s">
        <v>130</v>
      </c>
      <c r="D114" s="1">
        <v>10</v>
      </c>
      <c r="E114" s="1">
        <v>0.15</v>
      </c>
      <c r="F114" s="1">
        <v>74.31</v>
      </c>
      <c r="G114" s="2">
        <f t="shared" si="12"/>
        <v>1268.67</v>
      </c>
      <c r="H114" s="4">
        <v>1268.67</v>
      </c>
      <c r="I114" s="4">
        <v>0</v>
      </c>
      <c r="J114" s="4">
        <v>0</v>
      </c>
      <c r="K114" s="4">
        <f t="shared" si="16"/>
        <v>0.12686700000000001</v>
      </c>
      <c r="L114" s="16">
        <f t="shared" si="13"/>
        <v>0</v>
      </c>
      <c r="M114" s="4"/>
      <c r="N114" s="4"/>
      <c r="O114" s="4"/>
      <c r="P114" s="4"/>
      <c r="Q114" s="4">
        <f t="shared" si="18"/>
        <v>74.31</v>
      </c>
      <c r="R114" s="4">
        <f t="shared" si="19"/>
        <v>0.12686700000000001</v>
      </c>
      <c r="S114" s="4"/>
      <c r="T114" s="4">
        <f>0.0001*G114</f>
        <v>0.12686700000000001</v>
      </c>
      <c r="U114" s="14"/>
    </row>
    <row r="115" spans="1:21" x14ac:dyDescent="0.15">
      <c r="A115" s="14">
        <v>108</v>
      </c>
      <c r="B115" s="7" t="s">
        <v>94</v>
      </c>
      <c r="C115" s="1" t="s">
        <v>131</v>
      </c>
      <c r="D115" s="1">
        <v>11</v>
      </c>
      <c r="E115" s="1">
        <v>0.2</v>
      </c>
      <c r="F115" s="1">
        <v>72.41</v>
      </c>
      <c r="G115" s="2">
        <f t="shared" si="12"/>
        <v>1896.31</v>
      </c>
      <c r="H115" s="4">
        <v>1896.31</v>
      </c>
      <c r="I115" s="4">
        <v>0</v>
      </c>
      <c r="J115" s="4">
        <v>0</v>
      </c>
      <c r="K115" s="4">
        <f t="shared" si="16"/>
        <v>0.18963099999999999</v>
      </c>
      <c r="L115" s="16">
        <f t="shared" si="13"/>
        <v>0</v>
      </c>
      <c r="M115" s="4"/>
      <c r="N115" s="4"/>
      <c r="O115" s="4"/>
      <c r="P115" s="4"/>
      <c r="Q115" s="4">
        <f t="shared" si="18"/>
        <v>72.41</v>
      </c>
      <c r="R115" s="4">
        <f t="shared" si="19"/>
        <v>0.18963099999999999</v>
      </c>
      <c r="S115" s="4"/>
      <c r="T115" s="4">
        <f>0.0001*G115</f>
        <v>0.18963099999999999</v>
      </c>
      <c r="U115" s="14"/>
    </row>
    <row r="116" spans="1:21" x14ac:dyDescent="0.15">
      <c r="A116" s="14">
        <v>109</v>
      </c>
      <c r="B116" s="7" t="s">
        <v>132</v>
      </c>
      <c r="C116" s="1" t="s">
        <v>133</v>
      </c>
      <c r="D116" s="1">
        <v>5</v>
      </c>
      <c r="E116" s="1">
        <v>0.1028</v>
      </c>
      <c r="F116" s="1">
        <v>122.31</v>
      </c>
      <c r="G116" s="2">
        <f t="shared" si="12"/>
        <v>1318.1</v>
      </c>
      <c r="H116" s="4">
        <v>1318.1</v>
      </c>
      <c r="I116" s="4">
        <v>0</v>
      </c>
      <c r="J116" s="4">
        <v>0</v>
      </c>
      <c r="K116" s="4">
        <f t="shared" si="16"/>
        <v>0.13181000000000001</v>
      </c>
      <c r="L116" s="16">
        <f t="shared" si="13"/>
        <v>0</v>
      </c>
      <c r="M116" s="4"/>
      <c r="N116" s="4"/>
      <c r="O116" s="4"/>
      <c r="P116" s="4"/>
      <c r="Q116" s="4">
        <f t="shared" si="18"/>
        <v>122.31</v>
      </c>
      <c r="R116" s="4">
        <f t="shared" si="19"/>
        <v>0.13181000000000001</v>
      </c>
      <c r="S116" s="4"/>
      <c r="T116" s="4">
        <f>0.0001*G116</f>
        <v>0.13181000000000001</v>
      </c>
      <c r="U116" s="14"/>
    </row>
    <row r="117" spans="1:21" x14ac:dyDescent="0.15">
      <c r="A117" s="14">
        <v>110</v>
      </c>
      <c r="B117" s="7" t="s">
        <v>132</v>
      </c>
      <c r="C117" s="1" t="s">
        <v>134</v>
      </c>
      <c r="D117" s="1">
        <v>6</v>
      </c>
      <c r="E117" s="1">
        <v>0.1168</v>
      </c>
      <c r="F117" s="1">
        <v>47.79</v>
      </c>
      <c r="G117" s="2">
        <f t="shared" si="12"/>
        <v>1670.6</v>
      </c>
      <c r="H117" s="4">
        <v>1511.6</v>
      </c>
      <c r="I117" s="4">
        <v>159</v>
      </c>
      <c r="J117" s="4">
        <v>0</v>
      </c>
      <c r="K117" s="4">
        <f t="shared" si="16"/>
        <v>0.50117999999999996</v>
      </c>
      <c r="L117" s="16">
        <f t="shared" si="13"/>
        <v>0</v>
      </c>
      <c r="M117" s="4"/>
      <c r="N117" s="4"/>
      <c r="O117" s="4"/>
      <c r="P117" s="4"/>
      <c r="Q117" s="4">
        <f t="shared" si="18"/>
        <v>47.79</v>
      </c>
      <c r="R117" s="4">
        <f t="shared" si="19"/>
        <v>0.50117999999999996</v>
      </c>
      <c r="S117" s="4">
        <f>+G117*0.0003</f>
        <v>0.50117999999999996</v>
      </c>
      <c r="T117" s="4"/>
      <c r="U117" s="14"/>
    </row>
    <row r="118" spans="1:21" x14ac:dyDescent="0.15">
      <c r="A118" s="14">
        <v>111</v>
      </c>
      <c r="B118" s="7" t="s">
        <v>132</v>
      </c>
      <c r="C118" s="1" t="s">
        <v>135</v>
      </c>
      <c r="D118" s="1">
        <v>10</v>
      </c>
      <c r="E118" s="1">
        <v>0.20519999999999999</v>
      </c>
      <c r="F118" s="1">
        <v>94.2</v>
      </c>
      <c r="G118" s="2">
        <f t="shared" si="12"/>
        <v>3013.3</v>
      </c>
      <c r="H118" s="4">
        <v>3013.3</v>
      </c>
      <c r="I118" s="4">
        <v>0</v>
      </c>
      <c r="J118" s="4">
        <v>0</v>
      </c>
      <c r="K118" s="4">
        <f t="shared" si="16"/>
        <v>0.30132999999999999</v>
      </c>
      <c r="L118" s="16">
        <f t="shared" si="13"/>
        <v>0</v>
      </c>
      <c r="M118" s="4"/>
      <c r="N118" s="4"/>
      <c r="O118" s="4"/>
      <c r="P118" s="4"/>
      <c r="Q118" s="4">
        <f t="shared" si="18"/>
        <v>94.2</v>
      </c>
      <c r="R118" s="4">
        <f t="shared" si="19"/>
        <v>0.30132999999999999</v>
      </c>
      <c r="S118" s="4"/>
      <c r="T118" s="4">
        <f t="shared" ref="T118:T123" si="20">0.0001*G118</f>
        <v>0.30132999999999999</v>
      </c>
      <c r="U118" s="14"/>
    </row>
    <row r="119" spans="1:21" x14ac:dyDescent="0.15">
      <c r="A119" s="14">
        <v>112</v>
      </c>
      <c r="B119" s="7" t="s">
        <v>132</v>
      </c>
      <c r="C119" s="1" t="s">
        <v>136</v>
      </c>
      <c r="D119" s="1">
        <v>11</v>
      </c>
      <c r="E119" s="1">
        <v>0.2069</v>
      </c>
      <c r="F119" s="1">
        <v>172.99</v>
      </c>
      <c r="G119" s="2">
        <f t="shared" si="12"/>
        <v>2373.3000000000002</v>
      </c>
      <c r="H119" s="4">
        <v>2262.3000000000002</v>
      </c>
      <c r="I119" s="4">
        <v>111</v>
      </c>
      <c r="J119" s="4">
        <v>0</v>
      </c>
      <c r="K119" s="4">
        <f t="shared" si="16"/>
        <v>0.23733000000000001</v>
      </c>
      <c r="L119" s="16">
        <f t="shared" si="13"/>
        <v>0</v>
      </c>
      <c r="M119" s="4"/>
      <c r="N119" s="4"/>
      <c r="O119" s="4"/>
      <c r="P119" s="4"/>
      <c r="Q119" s="4">
        <f t="shared" si="18"/>
        <v>172.99</v>
      </c>
      <c r="R119" s="4">
        <f t="shared" si="19"/>
        <v>0.23733000000000001</v>
      </c>
      <c r="S119" s="4"/>
      <c r="T119" s="4">
        <f t="shared" si="20"/>
        <v>0.23733000000000001</v>
      </c>
      <c r="U119" s="14"/>
    </row>
    <row r="120" spans="1:21" x14ac:dyDescent="0.15">
      <c r="A120" s="14">
        <v>113</v>
      </c>
      <c r="B120" s="7" t="s">
        <v>132</v>
      </c>
      <c r="C120" s="1" t="s">
        <v>137</v>
      </c>
      <c r="D120" s="1">
        <v>6</v>
      </c>
      <c r="E120" s="1">
        <v>8.8800000000000004E-2</v>
      </c>
      <c r="F120" s="1">
        <v>50.2</v>
      </c>
      <c r="G120" s="2">
        <f t="shared" si="12"/>
        <v>1288.4000000000001</v>
      </c>
      <c r="H120" s="4">
        <v>1096.4000000000001</v>
      </c>
      <c r="I120" s="4">
        <v>192</v>
      </c>
      <c r="J120" s="4">
        <v>0</v>
      </c>
      <c r="K120" s="4">
        <f t="shared" si="16"/>
        <v>0.12884000000000001</v>
      </c>
      <c r="L120" s="16">
        <f t="shared" si="13"/>
        <v>0</v>
      </c>
      <c r="M120" s="4"/>
      <c r="N120" s="4"/>
      <c r="O120" s="4"/>
      <c r="P120" s="4"/>
      <c r="Q120" s="4">
        <f t="shared" si="18"/>
        <v>50.2</v>
      </c>
      <c r="R120" s="4">
        <f t="shared" si="19"/>
        <v>0.12884000000000001</v>
      </c>
      <c r="S120" s="4"/>
      <c r="T120" s="4">
        <f t="shared" si="20"/>
        <v>0.12884000000000001</v>
      </c>
      <c r="U120" s="14"/>
    </row>
    <row r="121" spans="1:21" x14ac:dyDescent="0.15">
      <c r="A121" s="14">
        <v>114</v>
      </c>
      <c r="B121" s="7" t="s">
        <v>132</v>
      </c>
      <c r="C121" s="1" t="s">
        <v>138</v>
      </c>
      <c r="D121" s="1">
        <v>10</v>
      </c>
      <c r="E121" s="1">
        <v>0.15310000000000001</v>
      </c>
      <c r="F121" s="1">
        <v>143.74</v>
      </c>
      <c r="G121" s="2">
        <f t="shared" si="12"/>
        <v>1641.4</v>
      </c>
      <c r="H121" s="4">
        <v>1641.4</v>
      </c>
      <c r="I121" s="4">
        <v>0</v>
      </c>
      <c r="J121" s="4">
        <v>0</v>
      </c>
      <c r="K121" s="4">
        <f t="shared" si="16"/>
        <v>0.16414000000000001</v>
      </c>
      <c r="L121" s="16">
        <f t="shared" si="13"/>
        <v>0</v>
      </c>
      <c r="M121" s="4"/>
      <c r="N121" s="4"/>
      <c r="O121" s="4"/>
      <c r="P121" s="4"/>
      <c r="Q121" s="4">
        <f t="shared" si="18"/>
        <v>143.74</v>
      </c>
      <c r="R121" s="4">
        <f t="shared" si="19"/>
        <v>0.16414000000000001</v>
      </c>
      <c r="S121" s="4"/>
      <c r="T121" s="4">
        <f t="shared" si="20"/>
        <v>0.16414000000000001</v>
      </c>
      <c r="U121" s="14"/>
    </row>
    <row r="122" spans="1:21" x14ac:dyDescent="0.15">
      <c r="A122" s="14">
        <v>115</v>
      </c>
      <c r="B122" s="7" t="s">
        <v>132</v>
      </c>
      <c r="C122" s="1" t="s">
        <v>139</v>
      </c>
      <c r="D122" s="1">
        <v>15</v>
      </c>
      <c r="E122" s="1">
        <v>0.26500000000000001</v>
      </c>
      <c r="F122" s="1">
        <v>98.81</v>
      </c>
      <c r="G122" s="2">
        <f t="shared" si="12"/>
        <v>4214.7</v>
      </c>
      <c r="H122" s="4">
        <v>3155.7</v>
      </c>
      <c r="I122" s="4">
        <v>1059</v>
      </c>
      <c r="J122" s="4">
        <v>0</v>
      </c>
      <c r="K122" s="4">
        <f t="shared" si="16"/>
        <v>0.42147000000000001</v>
      </c>
      <c r="L122" s="16">
        <f t="shared" si="13"/>
        <v>0</v>
      </c>
      <c r="M122" s="4"/>
      <c r="N122" s="4"/>
      <c r="O122" s="4"/>
      <c r="P122" s="4"/>
      <c r="Q122" s="4">
        <f t="shared" si="18"/>
        <v>98.81</v>
      </c>
      <c r="R122" s="4">
        <f t="shared" si="19"/>
        <v>0.42147000000000001</v>
      </c>
      <c r="S122" s="4"/>
      <c r="T122" s="4">
        <f t="shared" si="20"/>
        <v>0.42147000000000001</v>
      </c>
      <c r="U122" s="14"/>
    </row>
    <row r="123" spans="1:21" x14ac:dyDescent="0.15">
      <c r="A123" s="14">
        <v>116</v>
      </c>
      <c r="B123" s="7" t="s">
        <v>132</v>
      </c>
      <c r="C123" s="1" t="s">
        <v>140</v>
      </c>
      <c r="D123" s="1">
        <v>9</v>
      </c>
      <c r="E123" s="1">
        <v>0.18210000000000001</v>
      </c>
      <c r="F123" s="1">
        <v>179.47</v>
      </c>
      <c r="G123" s="2">
        <f t="shared" si="12"/>
        <v>1417.5</v>
      </c>
      <c r="H123" s="4">
        <v>1417.5</v>
      </c>
      <c r="I123" s="4">
        <v>0</v>
      </c>
      <c r="J123" s="4">
        <v>0</v>
      </c>
      <c r="K123" s="4">
        <f t="shared" si="16"/>
        <v>0.14174999999999999</v>
      </c>
      <c r="L123" s="16">
        <f t="shared" si="13"/>
        <v>0</v>
      </c>
      <c r="M123" s="4"/>
      <c r="N123" s="4"/>
      <c r="O123" s="4"/>
      <c r="P123" s="4"/>
      <c r="Q123" s="4">
        <f t="shared" si="18"/>
        <v>179.47</v>
      </c>
      <c r="R123" s="4">
        <f t="shared" si="19"/>
        <v>0.14174999999999999</v>
      </c>
      <c r="S123" s="4"/>
      <c r="T123" s="4">
        <f t="shared" si="20"/>
        <v>0.14174999999999999</v>
      </c>
      <c r="U123" s="14"/>
    </row>
    <row r="124" spans="1:21" x14ac:dyDescent="0.15">
      <c r="A124" s="14">
        <v>117</v>
      </c>
      <c r="B124" s="7" t="s">
        <v>132</v>
      </c>
      <c r="C124" s="1" t="s">
        <v>141</v>
      </c>
      <c r="D124" s="1">
        <v>11</v>
      </c>
      <c r="E124" s="1">
        <v>0.16669999999999999</v>
      </c>
      <c r="F124" s="1">
        <v>46.07</v>
      </c>
      <c r="G124" s="2">
        <f t="shared" si="12"/>
        <v>1689.8</v>
      </c>
      <c r="H124" s="4">
        <v>1689.8</v>
      </c>
      <c r="I124" s="4">
        <v>0</v>
      </c>
      <c r="J124" s="4">
        <v>0</v>
      </c>
      <c r="K124" s="4">
        <f t="shared" si="16"/>
        <v>0.50693999999999995</v>
      </c>
      <c r="L124" s="16">
        <f t="shared" si="13"/>
        <v>0</v>
      </c>
      <c r="M124" s="4"/>
      <c r="N124" s="4"/>
      <c r="O124" s="4"/>
      <c r="P124" s="4"/>
      <c r="Q124" s="4">
        <f t="shared" si="18"/>
        <v>46.07</v>
      </c>
      <c r="R124" s="4">
        <f t="shared" si="19"/>
        <v>0.50693999999999995</v>
      </c>
      <c r="S124" s="4">
        <f>+G124*0.0003</f>
        <v>0.50693999999999995</v>
      </c>
      <c r="T124" s="4"/>
      <c r="U124" s="14"/>
    </row>
    <row r="125" spans="1:21" x14ac:dyDescent="0.15">
      <c r="A125" s="14">
        <v>118</v>
      </c>
      <c r="B125" s="7" t="s">
        <v>132</v>
      </c>
      <c r="C125" s="1" t="s">
        <v>142</v>
      </c>
      <c r="D125" s="1">
        <v>13</v>
      </c>
      <c r="E125" s="1">
        <v>0.21010000000000001</v>
      </c>
      <c r="F125" s="1">
        <v>50.18</v>
      </c>
      <c r="G125" s="2">
        <f t="shared" si="12"/>
        <v>1641.7</v>
      </c>
      <c r="H125" s="4">
        <v>1452.7</v>
      </c>
      <c r="I125" s="4">
        <v>189</v>
      </c>
      <c r="J125" s="4">
        <v>0</v>
      </c>
      <c r="K125" s="4">
        <f t="shared" si="16"/>
        <v>0.16417000000000001</v>
      </c>
      <c r="L125" s="16">
        <f t="shared" si="13"/>
        <v>0</v>
      </c>
      <c r="M125" s="4"/>
      <c r="N125" s="4"/>
      <c r="O125" s="4"/>
      <c r="P125" s="4"/>
      <c r="Q125" s="4">
        <f t="shared" si="18"/>
        <v>50.18</v>
      </c>
      <c r="R125" s="4">
        <f t="shared" si="19"/>
        <v>0.16417000000000001</v>
      </c>
      <c r="S125" s="4"/>
      <c r="T125" s="4">
        <f>0.0001*G125</f>
        <v>0.16417000000000001</v>
      </c>
      <c r="U125" s="14"/>
    </row>
    <row r="126" spans="1:21" x14ac:dyDescent="0.15">
      <c r="A126" s="14">
        <v>119</v>
      </c>
      <c r="B126" s="7" t="s">
        <v>132</v>
      </c>
      <c r="C126" s="1" t="s">
        <v>143</v>
      </c>
      <c r="D126" s="1">
        <v>14</v>
      </c>
      <c r="E126" s="1">
        <v>0.25779999999999997</v>
      </c>
      <c r="F126" s="1">
        <v>48.32</v>
      </c>
      <c r="G126" s="2">
        <f t="shared" si="12"/>
        <v>2646</v>
      </c>
      <c r="H126" s="4">
        <v>1279.5</v>
      </c>
      <c r="I126" s="4">
        <v>1366.5</v>
      </c>
      <c r="J126" s="4">
        <v>0</v>
      </c>
      <c r="K126" s="4">
        <f t="shared" si="16"/>
        <v>0.79379999999999995</v>
      </c>
      <c r="L126" s="16">
        <f t="shared" si="13"/>
        <v>0</v>
      </c>
      <c r="M126" s="4"/>
      <c r="N126" s="4"/>
      <c r="O126" s="4"/>
      <c r="P126" s="4"/>
      <c r="Q126" s="4">
        <f t="shared" si="18"/>
        <v>48.32</v>
      </c>
      <c r="R126" s="4">
        <f t="shared" si="19"/>
        <v>0.79379999999999995</v>
      </c>
      <c r="S126" s="4">
        <f>+G126*0.0003</f>
        <v>0.79379999999999995</v>
      </c>
      <c r="T126" s="4"/>
      <c r="U126" s="14"/>
    </row>
    <row r="127" spans="1:21" x14ac:dyDescent="0.15">
      <c r="A127" s="14">
        <v>120</v>
      </c>
      <c r="B127" s="7" t="s">
        <v>132</v>
      </c>
      <c r="C127" s="1" t="s">
        <v>144</v>
      </c>
      <c r="D127" s="1">
        <v>13</v>
      </c>
      <c r="E127" s="1">
        <v>0.38429999999999997</v>
      </c>
      <c r="F127" s="1">
        <v>125.52</v>
      </c>
      <c r="G127" s="2">
        <f t="shared" si="12"/>
        <v>2052.9</v>
      </c>
      <c r="H127" s="4">
        <v>2052.9</v>
      </c>
      <c r="I127" s="4">
        <v>0</v>
      </c>
      <c r="J127" s="4">
        <v>0</v>
      </c>
      <c r="K127" s="4">
        <f t="shared" si="16"/>
        <v>0.20529</v>
      </c>
      <c r="L127" s="16">
        <f t="shared" si="13"/>
        <v>0</v>
      </c>
      <c r="M127" s="4"/>
      <c r="N127" s="4"/>
      <c r="O127" s="4"/>
      <c r="P127" s="4"/>
      <c r="Q127" s="4">
        <f t="shared" si="18"/>
        <v>125.52</v>
      </c>
      <c r="R127" s="4">
        <f t="shared" si="19"/>
        <v>0.20529</v>
      </c>
      <c r="S127" s="4"/>
      <c r="T127" s="4">
        <f t="shared" ref="T127:T137" si="21">0.0001*G127</f>
        <v>0.20529</v>
      </c>
      <c r="U127" s="14"/>
    </row>
    <row r="128" spans="1:21" x14ac:dyDescent="0.15">
      <c r="A128" s="14">
        <v>121</v>
      </c>
      <c r="B128" s="7" t="s">
        <v>132</v>
      </c>
      <c r="C128" s="1" t="s">
        <v>145</v>
      </c>
      <c r="D128" s="1">
        <v>15</v>
      </c>
      <c r="E128" s="1">
        <v>0.26279999999999998</v>
      </c>
      <c r="F128" s="1">
        <v>66.95</v>
      </c>
      <c r="G128" s="2">
        <f t="shared" si="12"/>
        <v>3737.8</v>
      </c>
      <c r="H128" s="4">
        <v>3397.3</v>
      </c>
      <c r="I128" s="4">
        <v>340.5</v>
      </c>
      <c r="J128" s="4">
        <v>0</v>
      </c>
      <c r="K128" s="4">
        <f t="shared" si="16"/>
        <v>0.37378</v>
      </c>
      <c r="L128" s="16">
        <f t="shared" si="13"/>
        <v>0</v>
      </c>
      <c r="M128" s="4"/>
      <c r="N128" s="4"/>
      <c r="O128" s="4"/>
      <c r="P128" s="4"/>
      <c r="Q128" s="4">
        <f t="shared" si="18"/>
        <v>66.95</v>
      </c>
      <c r="R128" s="4">
        <f t="shared" si="19"/>
        <v>0.37378</v>
      </c>
      <c r="S128" s="4"/>
      <c r="T128" s="4">
        <f t="shared" si="21"/>
        <v>0.37378</v>
      </c>
      <c r="U128" s="14"/>
    </row>
    <row r="129" spans="1:21" x14ac:dyDescent="0.15">
      <c r="A129" s="14">
        <v>122</v>
      </c>
      <c r="B129" s="7" t="s">
        <v>132</v>
      </c>
      <c r="C129" s="1" t="s">
        <v>146</v>
      </c>
      <c r="D129" s="1">
        <v>1</v>
      </c>
      <c r="E129" s="1">
        <v>9.2600000000000002E-2</v>
      </c>
      <c r="F129" s="1">
        <v>139.72</v>
      </c>
      <c r="G129" s="2">
        <f t="shared" si="12"/>
        <v>1287.6500000000001</v>
      </c>
      <c r="H129" s="4">
        <v>767.15</v>
      </c>
      <c r="I129" s="4">
        <v>520.5</v>
      </c>
      <c r="J129" s="4">
        <v>0</v>
      </c>
      <c r="K129" s="4">
        <f t="shared" si="16"/>
        <v>0.12876499999999999</v>
      </c>
      <c r="L129" s="16">
        <f t="shared" si="13"/>
        <v>0</v>
      </c>
      <c r="M129" s="4"/>
      <c r="N129" s="4"/>
      <c r="O129" s="4"/>
      <c r="P129" s="4"/>
      <c r="Q129" s="4">
        <f t="shared" si="18"/>
        <v>139.72</v>
      </c>
      <c r="R129" s="4">
        <f t="shared" si="19"/>
        <v>0.12876499999999999</v>
      </c>
      <c r="S129" s="4"/>
      <c r="T129" s="4">
        <f t="shared" si="21"/>
        <v>0.12876499999999999</v>
      </c>
      <c r="U129" s="14"/>
    </row>
    <row r="130" spans="1:21" x14ac:dyDescent="0.15">
      <c r="A130" s="14">
        <v>123</v>
      </c>
      <c r="B130" s="7" t="s">
        <v>132</v>
      </c>
      <c r="C130" s="1" t="s">
        <v>147</v>
      </c>
      <c r="D130" s="1">
        <v>1</v>
      </c>
      <c r="E130" s="1">
        <v>0.15679999999999999</v>
      </c>
      <c r="F130" s="1">
        <v>143.88</v>
      </c>
      <c r="G130" s="2">
        <f t="shared" si="12"/>
        <v>6099.24</v>
      </c>
      <c r="H130" s="4">
        <v>1761.24</v>
      </c>
      <c r="I130" s="4">
        <v>4338</v>
      </c>
      <c r="J130" s="4">
        <v>0</v>
      </c>
      <c r="K130" s="4">
        <f t="shared" si="16"/>
        <v>0.60992400000000002</v>
      </c>
      <c r="L130" s="16">
        <f t="shared" si="13"/>
        <v>0</v>
      </c>
      <c r="M130" s="4"/>
      <c r="N130" s="4"/>
      <c r="O130" s="4"/>
      <c r="P130" s="4"/>
      <c r="Q130" s="4">
        <f t="shared" si="18"/>
        <v>143.88</v>
      </c>
      <c r="R130" s="4">
        <f t="shared" si="19"/>
        <v>0.60992400000000002</v>
      </c>
      <c r="S130" s="4"/>
      <c r="T130" s="4">
        <f t="shared" si="21"/>
        <v>0.60992400000000002</v>
      </c>
      <c r="U130" s="14"/>
    </row>
    <row r="131" spans="1:21" x14ac:dyDescent="0.15">
      <c r="A131" s="14">
        <v>124</v>
      </c>
      <c r="B131" s="7" t="s">
        <v>132</v>
      </c>
      <c r="C131" s="1" t="s">
        <v>69</v>
      </c>
      <c r="D131" s="1">
        <v>1</v>
      </c>
      <c r="E131" s="1">
        <v>0.1265</v>
      </c>
      <c r="F131" s="1">
        <v>158.69</v>
      </c>
      <c r="G131" s="2">
        <f t="shared" si="12"/>
        <v>6736.48</v>
      </c>
      <c r="H131" s="4">
        <v>1972.48</v>
      </c>
      <c r="I131" s="4">
        <v>4764</v>
      </c>
      <c r="J131" s="4">
        <v>0</v>
      </c>
      <c r="K131" s="4">
        <f t="shared" si="16"/>
        <v>0.67364800000000002</v>
      </c>
      <c r="L131" s="16">
        <f t="shared" si="13"/>
        <v>0</v>
      </c>
      <c r="M131" s="4"/>
      <c r="N131" s="4"/>
      <c r="O131" s="4"/>
      <c r="P131" s="4"/>
      <c r="Q131" s="4">
        <f t="shared" si="18"/>
        <v>158.69</v>
      </c>
      <c r="R131" s="4">
        <f t="shared" si="19"/>
        <v>0.67364800000000002</v>
      </c>
      <c r="S131" s="4"/>
      <c r="T131" s="4">
        <f t="shared" si="21"/>
        <v>0.67364800000000002</v>
      </c>
      <c r="U131" s="14"/>
    </row>
    <row r="132" spans="1:21" x14ac:dyDescent="0.15">
      <c r="A132" s="14">
        <v>125</v>
      </c>
      <c r="B132" s="7" t="s">
        <v>132</v>
      </c>
      <c r="C132" s="1" t="s">
        <v>148</v>
      </c>
      <c r="D132" s="1">
        <v>1</v>
      </c>
      <c r="E132" s="1">
        <v>0.1202</v>
      </c>
      <c r="F132" s="1">
        <v>271.62</v>
      </c>
      <c r="G132" s="2">
        <f t="shared" si="12"/>
        <v>1953.19</v>
      </c>
      <c r="H132" s="4">
        <v>610.69000000000005</v>
      </c>
      <c r="I132" s="4">
        <v>1342.5</v>
      </c>
      <c r="J132" s="4">
        <v>0</v>
      </c>
      <c r="K132" s="4">
        <f t="shared" si="16"/>
        <v>0.19531899999999999</v>
      </c>
      <c r="L132" s="16">
        <f t="shared" si="13"/>
        <v>0</v>
      </c>
      <c r="M132" s="4"/>
      <c r="N132" s="4"/>
      <c r="O132" s="4"/>
      <c r="P132" s="4"/>
      <c r="Q132" s="4">
        <f t="shared" si="18"/>
        <v>271.62</v>
      </c>
      <c r="R132" s="4">
        <f t="shared" si="19"/>
        <v>0.19531899999999999</v>
      </c>
      <c r="S132" s="4"/>
      <c r="T132" s="4">
        <f t="shared" si="21"/>
        <v>0.19531899999999999</v>
      </c>
      <c r="U132" s="14"/>
    </row>
    <row r="133" spans="1:21" x14ac:dyDescent="0.15">
      <c r="A133" s="14">
        <v>126</v>
      </c>
      <c r="B133" s="7" t="s">
        <v>149</v>
      </c>
      <c r="C133" s="1" t="s">
        <v>11</v>
      </c>
      <c r="D133" s="1">
        <v>22</v>
      </c>
      <c r="E133" s="1">
        <v>0.79849999999999999</v>
      </c>
      <c r="F133" s="1">
        <v>56.9</v>
      </c>
      <c r="G133" s="2">
        <f t="shared" si="12"/>
        <v>7241</v>
      </c>
      <c r="H133" s="4">
        <v>6491</v>
      </c>
      <c r="I133" s="4">
        <v>750</v>
      </c>
      <c r="J133" s="4">
        <v>0</v>
      </c>
      <c r="K133" s="4">
        <f t="shared" si="16"/>
        <v>0.72409999999999997</v>
      </c>
      <c r="L133" s="16">
        <f t="shared" si="13"/>
        <v>0</v>
      </c>
      <c r="M133" s="4"/>
      <c r="N133" s="4"/>
      <c r="O133" s="4"/>
      <c r="P133" s="4"/>
      <c r="Q133" s="4">
        <f t="shared" si="18"/>
        <v>56.9</v>
      </c>
      <c r="R133" s="4">
        <f t="shared" si="19"/>
        <v>0.72409999999999997</v>
      </c>
      <c r="S133" s="4"/>
      <c r="T133" s="4">
        <f t="shared" si="21"/>
        <v>0.72409999999999997</v>
      </c>
      <c r="U133" s="14"/>
    </row>
    <row r="134" spans="1:21" x14ac:dyDescent="0.15">
      <c r="A134" s="14">
        <v>127</v>
      </c>
      <c r="B134" s="7" t="s">
        <v>149</v>
      </c>
      <c r="C134" s="1" t="s">
        <v>150</v>
      </c>
      <c r="D134" s="1">
        <v>12</v>
      </c>
      <c r="E134" s="1">
        <v>0.63929999999999998</v>
      </c>
      <c r="F134" s="1">
        <v>60.4</v>
      </c>
      <c r="G134" s="2">
        <f t="shared" ref="G134:G193" si="22">H134+I134+J134</f>
        <v>9417</v>
      </c>
      <c r="H134" s="4">
        <v>7732</v>
      </c>
      <c r="I134" s="4">
        <v>1685</v>
      </c>
      <c r="J134" s="4">
        <v>0</v>
      </c>
      <c r="K134" s="4">
        <f t="shared" si="16"/>
        <v>0.94169999999999998</v>
      </c>
      <c r="L134" s="16">
        <f t="shared" ref="L134:L193" si="23">+M134+N134+O134</f>
        <v>0</v>
      </c>
      <c r="M134" s="4"/>
      <c r="N134" s="4"/>
      <c r="O134" s="4"/>
      <c r="P134" s="4"/>
      <c r="Q134" s="4">
        <f t="shared" si="18"/>
        <v>60.4</v>
      </c>
      <c r="R134" s="4">
        <f t="shared" si="19"/>
        <v>0.94169999999999998</v>
      </c>
      <c r="S134" s="4"/>
      <c r="T134" s="4">
        <f t="shared" si="21"/>
        <v>0.94169999999999998</v>
      </c>
      <c r="U134" s="14"/>
    </row>
    <row r="135" spans="1:21" x14ac:dyDescent="0.15">
      <c r="A135" s="14">
        <v>128</v>
      </c>
      <c r="B135" s="7" t="s">
        <v>149</v>
      </c>
      <c r="C135" s="1" t="s">
        <v>151</v>
      </c>
      <c r="D135" s="1">
        <v>7</v>
      </c>
      <c r="E135" s="1">
        <v>0.30709999999999998</v>
      </c>
      <c r="F135" s="1">
        <v>64.599999999999994</v>
      </c>
      <c r="G135" s="2">
        <f t="shared" si="22"/>
        <v>4008</v>
      </c>
      <c r="H135" s="4">
        <v>4008</v>
      </c>
      <c r="I135" s="4">
        <v>0</v>
      </c>
      <c r="J135" s="4">
        <v>0</v>
      </c>
      <c r="K135" s="4">
        <f t="shared" ref="K135:K166" si="24">+L135+P135+R135</f>
        <v>0.40079999999999999</v>
      </c>
      <c r="L135" s="16">
        <f t="shared" si="23"/>
        <v>0</v>
      </c>
      <c r="M135" s="4"/>
      <c r="N135" s="4"/>
      <c r="O135" s="4"/>
      <c r="P135" s="4"/>
      <c r="Q135" s="4">
        <f t="shared" si="18"/>
        <v>64.599999999999994</v>
      </c>
      <c r="R135" s="4">
        <f t="shared" si="19"/>
        <v>0.40079999999999999</v>
      </c>
      <c r="S135" s="4"/>
      <c r="T135" s="4">
        <f t="shared" si="21"/>
        <v>0.40079999999999999</v>
      </c>
      <c r="U135" s="14"/>
    </row>
    <row r="136" spans="1:21" x14ac:dyDescent="0.15">
      <c r="A136" s="14">
        <v>129</v>
      </c>
      <c r="B136" s="7" t="s">
        <v>149</v>
      </c>
      <c r="C136" s="1" t="s">
        <v>152</v>
      </c>
      <c r="D136" s="1">
        <v>1</v>
      </c>
      <c r="E136" s="1">
        <v>0.15609999999999999</v>
      </c>
      <c r="F136" s="1">
        <v>237.7</v>
      </c>
      <c r="G136" s="2">
        <f t="shared" si="22"/>
        <v>3297</v>
      </c>
      <c r="H136" s="4">
        <v>1782</v>
      </c>
      <c r="I136" s="4">
        <v>1515</v>
      </c>
      <c r="J136" s="4">
        <v>0</v>
      </c>
      <c r="K136" s="4">
        <f t="shared" si="24"/>
        <v>0.32969999999999999</v>
      </c>
      <c r="L136" s="16">
        <f t="shared" si="23"/>
        <v>0</v>
      </c>
      <c r="M136" s="4"/>
      <c r="N136" s="4"/>
      <c r="O136" s="4"/>
      <c r="P136" s="4"/>
      <c r="Q136" s="4">
        <f t="shared" ref="Q136:Q167" si="25">+L136+P136+F136</f>
        <v>237.7</v>
      </c>
      <c r="R136" s="4">
        <f t="shared" si="19"/>
        <v>0.32969999999999999</v>
      </c>
      <c r="S136" s="4"/>
      <c r="T136" s="4">
        <f t="shared" si="21"/>
        <v>0.32969999999999999</v>
      </c>
      <c r="U136" s="14"/>
    </row>
    <row r="137" spans="1:21" x14ac:dyDescent="0.15">
      <c r="A137" s="14">
        <v>130</v>
      </c>
      <c r="B137" s="7" t="s">
        <v>149</v>
      </c>
      <c r="C137" s="1" t="s">
        <v>153</v>
      </c>
      <c r="D137" s="1">
        <v>9</v>
      </c>
      <c r="E137" s="1">
        <v>0.20499999999999999</v>
      </c>
      <c r="F137" s="1">
        <v>183.4</v>
      </c>
      <c r="G137" s="2">
        <f t="shared" si="22"/>
        <v>3698</v>
      </c>
      <c r="H137" s="4">
        <v>2531</v>
      </c>
      <c r="I137" s="4">
        <v>1167</v>
      </c>
      <c r="J137" s="4">
        <v>0</v>
      </c>
      <c r="K137" s="4">
        <f t="shared" si="24"/>
        <v>0.36980000000000002</v>
      </c>
      <c r="L137" s="16">
        <f t="shared" si="23"/>
        <v>0</v>
      </c>
      <c r="M137" s="4"/>
      <c r="N137" s="4"/>
      <c r="O137" s="4"/>
      <c r="P137" s="4"/>
      <c r="Q137" s="4">
        <f t="shared" si="25"/>
        <v>183.4</v>
      </c>
      <c r="R137" s="4">
        <f t="shared" si="19"/>
        <v>0.36980000000000002</v>
      </c>
      <c r="S137" s="4"/>
      <c r="T137" s="4">
        <f t="shared" si="21"/>
        <v>0.36980000000000002</v>
      </c>
      <c r="U137" s="14"/>
    </row>
    <row r="138" spans="1:21" x14ac:dyDescent="0.15">
      <c r="A138" s="14">
        <v>131</v>
      </c>
      <c r="B138" s="7" t="s">
        <v>149</v>
      </c>
      <c r="C138" s="1" t="s">
        <v>154</v>
      </c>
      <c r="D138" s="1">
        <v>6</v>
      </c>
      <c r="E138" s="1">
        <v>0.14610000000000001</v>
      </c>
      <c r="F138" s="1">
        <v>31.7</v>
      </c>
      <c r="G138" s="2">
        <f t="shared" si="22"/>
        <v>2553</v>
      </c>
      <c r="H138" s="4">
        <v>1240</v>
      </c>
      <c r="I138" s="4">
        <v>1313</v>
      </c>
      <c r="J138" s="4">
        <v>0</v>
      </c>
      <c r="K138" s="4">
        <f t="shared" si="24"/>
        <v>0.76590000000000003</v>
      </c>
      <c r="L138" s="16">
        <f t="shared" si="23"/>
        <v>0</v>
      </c>
      <c r="M138" s="4"/>
      <c r="N138" s="4"/>
      <c r="O138" s="4"/>
      <c r="P138" s="4"/>
      <c r="Q138" s="4">
        <f t="shared" si="25"/>
        <v>31.7</v>
      </c>
      <c r="R138" s="4">
        <f t="shared" si="19"/>
        <v>0.76590000000000003</v>
      </c>
      <c r="S138" s="4">
        <f>+G138*0.0003</f>
        <v>0.76590000000000003</v>
      </c>
      <c r="T138" s="4"/>
      <c r="U138" s="14"/>
    </row>
    <row r="139" spans="1:21" x14ac:dyDescent="0.15">
      <c r="A139" s="14">
        <v>132</v>
      </c>
      <c r="B139" s="7" t="s">
        <v>149</v>
      </c>
      <c r="C139" s="1" t="s">
        <v>155</v>
      </c>
      <c r="D139" s="1">
        <v>3</v>
      </c>
      <c r="E139" s="1">
        <v>0.152</v>
      </c>
      <c r="F139" s="1">
        <v>97.2</v>
      </c>
      <c r="G139" s="2">
        <f t="shared" si="22"/>
        <v>3660</v>
      </c>
      <c r="H139" s="4">
        <v>1967</v>
      </c>
      <c r="I139" s="4">
        <v>1693</v>
      </c>
      <c r="J139" s="4">
        <v>0</v>
      </c>
      <c r="K139" s="4">
        <f t="shared" si="24"/>
        <v>0.36599999999999999</v>
      </c>
      <c r="L139" s="16">
        <f t="shared" si="23"/>
        <v>0</v>
      </c>
      <c r="M139" s="4"/>
      <c r="N139" s="4"/>
      <c r="O139" s="4"/>
      <c r="P139" s="4"/>
      <c r="Q139" s="4">
        <f t="shared" si="25"/>
        <v>97.2</v>
      </c>
      <c r="R139" s="4">
        <f t="shared" si="19"/>
        <v>0.36599999999999999</v>
      </c>
      <c r="S139" s="4"/>
      <c r="T139" s="4">
        <f>0.0001*G139</f>
        <v>0.36599999999999999</v>
      </c>
      <c r="U139" s="14"/>
    </row>
    <row r="140" spans="1:21" x14ac:dyDescent="0.15">
      <c r="A140" s="14">
        <v>133</v>
      </c>
      <c r="B140" s="7" t="s">
        <v>149</v>
      </c>
      <c r="C140" s="1" t="s">
        <v>156</v>
      </c>
      <c r="D140" s="1">
        <v>1</v>
      </c>
      <c r="E140" s="1">
        <v>0.23419999999999999</v>
      </c>
      <c r="F140" s="1">
        <v>215</v>
      </c>
      <c r="G140" s="2">
        <f t="shared" si="22"/>
        <v>5570</v>
      </c>
      <c r="H140" s="4">
        <v>2620</v>
      </c>
      <c r="I140" s="4">
        <v>2950</v>
      </c>
      <c r="J140" s="4">
        <v>0</v>
      </c>
      <c r="K140" s="4">
        <f t="shared" si="24"/>
        <v>0.55700000000000005</v>
      </c>
      <c r="L140" s="16">
        <f t="shared" si="23"/>
        <v>0</v>
      </c>
      <c r="M140" s="4"/>
      <c r="N140" s="4"/>
      <c r="O140" s="4"/>
      <c r="P140" s="4"/>
      <c r="Q140" s="4">
        <f t="shared" si="25"/>
        <v>215</v>
      </c>
      <c r="R140" s="4">
        <f t="shared" si="19"/>
        <v>0.55700000000000005</v>
      </c>
      <c r="S140" s="4"/>
      <c r="T140" s="4">
        <f>0.0001*G140</f>
        <v>0.55700000000000005</v>
      </c>
      <c r="U140" s="14"/>
    </row>
    <row r="141" spans="1:21" x14ac:dyDescent="0.15">
      <c r="A141" s="14">
        <v>134</v>
      </c>
      <c r="B141" s="7" t="s">
        <v>149</v>
      </c>
      <c r="C141" s="1" t="s">
        <v>157</v>
      </c>
      <c r="D141" s="1">
        <v>6</v>
      </c>
      <c r="E141" s="1">
        <v>0.17929999999999999</v>
      </c>
      <c r="F141" s="1">
        <v>47.5</v>
      </c>
      <c r="G141" s="2">
        <f t="shared" si="22"/>
        <v>4245</v>
      </c>
      <c r="H141" s="4">
        <v>2407</v>
      </c>
      <c r="I141" s="4">
        <v>1838</v>
      </c>
      <c r="J141" s="4">
        <v>0</v>
      </c>
      <c r="K141" s="4">
        <f t="shared" si="24"/>
        <v>1.2735000000000001</v>
      </c>
      <c r="L141" s="16">
        <f t="shared" si="23"/>
        <v>0</v>
      </c>
      <c r="M141" s="4"/>
      <c r="N141" s="4"/>
      <c r="O141" s="4"/>
      <c r="P141" s="4"/>
      <c r="Q141" s="4">
        <f t="shared" si="25"/>
        <v>47.5</v>
      </c>
      <c r="R141" s="4">
        <f t="shared" si="19"/>
        <v>1.2735000000000001</v>
      </c>
      <c r="S141" s="4">
        <f>+G141*0.0003</f>
        <v>1.2735000000000001</v>
      </c>
      <c r="T141" s="4"/>
      <c r="U141" s="14"/>
    </row>
    <row r="142" spans="1:21" x14ac:dyDescent="0.15">
      <c r="A142" s="14">
        <v>135</v>
      </c>
      <c r="B142" s="7" t="s">
        <v>149</v>
      </c>
      <c r="C142" s="1" t="s">
        <v>158</v>
      </c>
      <c r="D142" s="1">
        <v>1</v>
      </c>
      <c r="E142" s="1">
        <v>0.1825</v>
      </c>
      <c r="F142" s="1">
        <v>185.7</v>
      </c>
      <c r="G142" s="2">
        <f t="shared" si="22"/>
        <v>2523</v>
      </c>
      <c r="H142" s="4">
        <v>1445</v>
      </c>
      <c r="I142" s="4">
        <v>1078</v>
      </c>
      <c r="J142" s="4">
        <v>0</v>
      </c>
      <c r="K142" s="4">
        <f t="shared" si="24"/>
        <v>0.25230000000000002</v>
      </c>
      <c r="L142" s="16">
        <f t="shared" si="23"/>
        <v>0</v>
      </c>
      <c r="M142" s="4"/>
      <c r="N142" s="4"/>
      <c r="O142" s="4"/>
      <c r="P142" s="4"/>
      <c r="Q142" s="4">
        <f t="shared" si="25"/>
        <v>185.7</v>
      </c>
      <c r="R142" s="4">
        <f t="shared" si="19"/>
        <v>0.25230000000000002</v>
      </c>
      <c r="S142" s="4"/>
      <c r="T142" s="4">
        <f t="shared" ref="T142:T153" si="26">0.0001*G142</f>
        <v>0.25230000000000002</v>
      </c>
      <c r="U142" s="14"/>
    </row>
    <row r="143" spans="1:21" x14ac:dyDescent="0.15">
      <c r="A143" s="14">
        <v>136</v>
      </c>
      <c r="B143" s="7" t="s">
        <v>149</v>
      </c>
      <c r="C143" s="1" t="s">
        <v>159</v>
      </c>
      <c r="D143" s="1">
        <v>17</v>
      </c>
      <c r="E143" s="1">
        <v>0.80010000000000003</v>
      </c>
      <c r="F143" s="1">
        <v>523.20000000000005</v>
      </c>
      <c r="G143" s="2">
        <f t="shared" si="22"/>
        <v>9892</v>
      </c>
      <c r="H143" s="4">
        <v>9892</v>
      </c>
      <c r="I143" s="4">
        <v>0</v>
      </c>
      <c r="J143" s="4">
        <v>0</v>
      </c>
      <c r="K143" s="4">
        <f t="shared" si="24"/>
        <v>0.98919999999999997</v>
      </c>
      <c r="L143" s="16">
        <f t="shared" si="23"/>
        <v>0</v>
      </c>
      <c r="M143" s="4"/>
      <c r="N143" s="4"/>
      <c r="O143" s="4"/>
      <c r="P143" s="4"/>
      <c r="Q143" s="4">
        <f t="shared" si="25"/>
        <v>523.20000000000005</v>
      </c>
      <c r="R143" s="4">
        <f t="shared" si="19"/>
        <v>0.98919999999999997</v>
      </c>
      <c r="S143" s="4"/>
      <c r="T143" s="4">
        <f t="shared" si="26"/>
        <v>0.98919999999999997</v>
      </c>
      <c r="U143" s="14"/>
    </row>
    <row r="144" spans="1:21" x14ac:dyDescent="0.15">
      <c r="A144" s="14">
        <v>137</v>
      </c>
      <c r="B144" s="7" t="s">
        <v>149</v>
      </c>
      <c r="C144" s="1" t="s">
        <v>160</v>
      </c>
      <c r="D144" s="1">
        <v>13</v>
      </c>
      <c r="E144" s="1">
        <v>0.78939999999999999</v>
      </c>
      <c r="F144" s="1">
        <v>107.5</v>
      </c>
      <c r="G144" s="2">
        <f t="shared" si="22"/>
        <v>8998</v>
      </c>
      <c r="H144" s="4">
        <v>8998</v>
      </c>
      <c r="I144" s="4">
        <v>0</v>
      </c>
      <c r="J144" s="4">
        <v>0</v>
      </c>
      <c r="K144" s="4">
        <f t="shared" si="24"/>
        <v>0.89980000000000004</v>
      </c>
      <c r="L144" s="16">
        <f t="shared" si="23"/>
        <v>0</v>
      </c>
      <c r="M144" s="4"/>
      <c r="N144" s="4"/>
      <c r="O144" s="4"/>
      <c r="P144" s="4"/>
      <c r="Q144" s="4">
        <f t="shared" si="25"/>
        <v>107.5</v>
      </c>
      <c r="R144" s="4">
        <f t="shared" si="19"/>
        <v>0.89980000000000004</v>
      </c>
      <c r="S144" s="4"/>
      <c r="T144" s="4">
        <f t="shared" si="26"/>
        <v>0.89980000000000004</v>
      </c>
      <c r="U144" s="14"/>
    </row>
    <row r="145" spans="1:21" x14ac:dyDescent="0.15">
      <c r="A145" s="14">
        <v>138</v>
      </c>
      <c r="B145" s="7" t="s">
        <v>161</v>
      </c>
      <c r="C145" s="1" t="s">
        <v>162</v>
      </c>
      <c r="D145" s="1">
        <v>2</v>
      </c>
      <c r="E145" s="1">
        <v>0.36499999999999999</v>
      </c>
      <c r="F145" s="1">
        <v>55.81</v>
      </c>
      <c r="G145" s="2">
        <f t="shared" si="22"/>
        <v>1960.5</v>
      </c>
      <c r="H145" s="2">
        <v>1073</v>
      </c>
      <c r="I145" s="4">
        <v>817.5</v>
      </c>
      <c r="J145" s="4">
        <v>70</v>
      </c>
      <c r="K145" s="4">
        <f t="shared" si="24"/>
        <v>0.19605</v>
      </c>
      <c r="L145" s="16">
        <f t="shared" si="23"/>
        <v>0</v>
      </c>
      <c r="M145" s="4"/>
      <c r="N145" s="4"/>
      <c r="O145" s="4"/>
      <c r="P145" s="4"/>
      <c r="Q145" s="4">
        <f t="shared" si="25"/>
        <v>55.81</v>
      </c>
      <c r="R145" s="4">
        <f t="shared" si="19"/>
        <v>0.19605</v>
      </c>
      <c r="S145" s="4"/>
      <c r="T145" s="4">
        <f t="shared" si="26"/>
        <v>0.19605</v>
      </c>
      <c r="U145" s="14"/>
    </row>
    <row r="146" spans="1:21" x14ac:dyDescent="0.15">
      <c r="A146" s="14">
        <v>139</v>
      </c>
      <c r="B146" s="7" t="s">
        <v>161</v>
      </c>
      <c r="C146" s="1" t="s">
        <v>163</v>
      </c>
      <c r="D146" s="1">
        <v>1</v>
      </c>
      <c r="E146" s="1">
        <v>0.1195</v>
      </c>
      <c r="F146" s="1">
        <v>89.21</v>
      </c>
      <c r="G146" s="2">
        <f t="shared" si="22"/>
        <v>295</v>
      </c>
      <c r="H146" s="2">
        <v>295</v>
      </c>
      <c r="I146" s="4">
        <v>0</v>
      </c>
      <c r="J146" s="4">
        <v>0</v>
      </c>
      <c r="K146" s="4">
        <f t="shared" si="24"/>
        <v>2.9499999999999998E-2</v>
      </c>
      <c r="L146" s="16">
        <f t="shared" si="23"/>
        <v>0</v>
      </c>
      <c r="M146" s="4"/>
      <c r="N146" s="4"/>
      <c r="O146" s="4"/>
      <c r="P146" s="4"/>
      <c r="Q146" s="4">
        <f t="shared" si="25"/>
        <v>89.21</v>
      </c>
      <c r="R146" s="4">
        <f t="shared" si="19"/>
        <v>2.9499999999999998E-2</v>
      </c>
      <c r="S146" s="4"/>
      <c r="T146" s="4">
        <f t="shared" si="26"/>
        <v>2.9499999999999998E-2</v>
      </c>
      <c r="U146" s="14"/>
    </row>
    <row r="147" spans="1:21" x14ac:dyDescent="0.15">
      <c r="A147" s="14">
        <v>140</v>
      </c>
      <c r="B147" s="7" t="s">
        <v>161</v>
      </c>
      <c r="C147" s="1" t="s">
        <v>164</v>
      </c>
      <c r="D147" s="1">
        <v>3</v>
      </c>
      <c r="E147" s="1">
        <v>0.23319999999999999</v>
      </c>
      <c r="F147" s="1">
        <v>187.92</v>
      </c>
      <c r="G147" s="2">
        <f t="shared" si="22"/>
        <v>1193</v>
      </c>
      <c r="H147" s="2">
        <v>1193</v>
      </c>
      <c r="I147" s="4">
        <v>0</v>
      </c>
      <c r="J147" s="4">
        <v>0</v>
      </c>
      <c r="K147" s="4">
        <f t="shared" si="24"/>
        <v>0.1193</v>
      </c>
      <c r="L147" s="16">
        <f t="shared" si="23"/>
        <v>0</v>
      </c>
      <c r="M147" s="4"/>
      <c r="N147" s="4"/>
      <c r="O147" s="4"/>
      <c r="P147" s="4"/>
      <c r="Q147" s="4">
        <f t="shared" si="25"/>
        <v>187.92</v>
      </c>
      <c r="R147" s="4">
        <f t="shared" si="19"/>
        <v>0.1193</v>
      </c>
      <c r="S147" s="4"/>
      <c r="T147" s="4">
        <f t="shared" si="26"/>
        <v>0.1193</v>
      </c>
      <c r="U147" s="14"/>
    </row>
    <row r="148" spans="1:21" x14ac:dyDescent="0.15">
      <c r="A148" s="14">
        <v>141</v>
      </c>
      <c r="B148" s="7" t="s">
        <v>161</v>
      </c>
      <c r="C148" s="1" t="s">
        <v>165</v>
      </c>
      <c r="D148" s="1">
        <v>11</v>
      </c>
      <c r="E148" s="1">
        <v>0.25459999999999999</v>
      </c>
      <c r="F148" s="1">
        <v>51.9</v>
      </c>
      <c r="G148" s="2">
        <f t="shared" si="22"/>
        <v>840.5</v>
      </c>
      <c r="H148" s="2">
        <v>296</v>
      </c>
      <c r="I148" s="4">
        <v>544.5</v>
      </c>
      <c r="J148" s="4">
        <v>0</v>
      </c>
      <c r="K148" s="4">
        <f t="shared" si="24"/>
        <v>8.405E-2</v>
      </c>
      <c r="L148" s="16">
        <f t="shared" si="23"/>
        <v>0</v>
      </c>
      <c r="M148" s="4"/>
      <c r="N148" s="4"/>
      <c r="O148" s="4"/>
      <c r="P148" s="4"/>
      <c r="Q148" s="4">
        <f t="shared" si="25"/>
        <v>51.9</v>
      </c>
      <c r="R148" s="4">
        <f t="shared" si="19"/>
        <v>8.405E-2</v>
      </c>
      <c r="S148" s="4"/>
      <c r="T148" s="4">
        <f t="shared" si="26"/>
        <v>8.405E-2</v>
      </c>
      <c r="U148" s="14"/>
    </row>
    <row r="149" spans="1:21" x14ac:dyDescent="0.15">
      <c r="A149" s="14">
        <v>142</v>
      </c>
      <c r="B149" s="7" t="s">
        <v>161</v>
      </c>
      <c r="C149" s="1" t="s">
        <v>166</v>
      </c>
      <c r="D149" s="1">
        <v>8</v>
      </c>
      <c r="E149" s="1">
        <v>0.16139999999999999</v>
      </c>
      <c r="F149" s="1">
        <v>259.14999999999998</v>
      </c>
      <c r="G149" s="2">
        <f t="shared" si="22"/>
        <v>723</v>
      </c>
      <c r="H149" s="2">
        <v>463</v>
      </c>
      <c r="I149" s="4">
        <v>210</v>
      </c>
      <c r="J149" s="4">
        <v>50</v>
      </c>
      <c r="K149" s="4">
        <f t="shared" si="24"/>
        <v>7.2300000000000003E-2</v>
      </c>
      <c r="L149" s="16">
        <f t="shared" si="23"/>
        <v>0</v>
      </c>
      <c r="M149" s="4"/>
      <c r="N149" s="4"/>
      <c r="O149" s="4"/>
      <c r="P149" s="4"/>
      <c r="Q149" s="4">
        <f t="shared" si="25"/>
        <v>259.14999999999998</v>
      </c>
      <c r="R149" s="4">
        <f t="shared" si="19"/>
        <v>7.2300000000000003E-2</v>
      </c>
      <c r="S149" s="4"/>
      <c r="T149" s="4">
        <f t="shared" si="26"/>
        <v>7.2300000000000003E-2</v>
      </c>
      <c r="U149" s="14"/>
    </row>
    <row r="150" spans="1:21" x14ac:dyDescent="0.15">
      <c r="A150" s="14">
        <v>143</v>
      </c>
      <c r="B150" s="7" t="s">
        <v>161</v>
      </c>
      <c r="C150" s="1" t="s">
        <v>167</v>
      </c>
      <c r="D150" s="1">
        <v>13</v>
      </c>
      <c r="E150" s="1">
        <v>0.39229999999999998</v>
      </c>
      <c r="F150" s="1">
        <v>88.1</v>
      </c>
      <c r="G150" s="2">
        <f t="shared" si="22"/>
        <v>2093.5</v>
      </c>
      <c r="H150" s="2">
        <v>908</v>
      </c>
      <c r="I150" s="4">
        <v>1045.5</v>
      </c>
      <c r="J150" s="4">
        <v>140</v>
      </c>
      <c r="K150" s="4">
        <f t="shared" si="24"/>
        <v>0.20935000000000001</v>
      </c>
      <c r="L150" s="16">
        <f t="shared" si="23"/>
        <v>0</v>
      </c>
      <c r="M150" s="4"/>
      <c r="N150" s="4"/>
      <c r="O150" s="4"/>
      <c r="P150" s="4"/>
      <c r="Q150" s="4">
        <f t="shared" si="25"/>
        <v>88.1</v>
      </c>
      <c r="R150" s="4">
        <f t="shared" si="19"/>
        <v>0.20935000000000001</v>
      </c>
      <c r="S150" s="4"/>
      <c r="T150" s="4">
        <f t="shared" si="26"/>
        <v>0.20935000000000001</v>
      </c>
      <c r="U150" s="14"/>
    </row>
    <row r="151" spans="1:21" x14ac:dyDescent="0.15">
      <c r="A151" s="14">
        <v>144</v>
      </c>
      <c r="B151" s="7" t="s">
        <v>161</v>
      </c>
      <c r="C151" s="1" t="s">
        <v>168</v>
      </c>
      <c r="D151" s="1">
        <v>14</v>
      </c>
      <c r="E151" s="1">
        <v>0.4254</v>
      </c>
      <c r="F151" s="1">
        <v>63.68</v>
      </c>
      <c r="G151" s="2">
        <f t="shared" si="22"/>
        <v>3156.5</v>
      </c>
      <c r="H151" s="2">
        <v>1188</v>
      </c>
      <c r="I151" s="4">
        <v>1828.5</v>
      </c>
      <c r="J151" s="4">
        <v>140</v>
      </c>
      <c r="K151" s="4">
        <f t="shared" si="24"/>
        <v>0.31564999999999999</v>
      </c>
      <c r="L151" s="16">
        <f t="shared" si="23"/>
        <v>0</v>
      </c>
      <c r="M151" s="4"/>
      <c r="N151" s="4"/>
      <c r="O151" s="4"/>
      <c r="P151" s="4"/>
      <c r="Q151" s="4">
        <f t="shared" si="25"/>
        <v>63.68</v>
      </c>
      <c r="R151" s="4">
        <f t="shared" si="19"/>
        <v>0.31564999999999999</v>
      </c>
      <c r="S151" s="4"/>
      <c r="T151" s="4">
        <f t="shared" si="26"/>
        <v>0.31564999999999999</v>
      </c>
      <c r="U151" s="14"/>
    </row>
    <row r="152" spans="1:21" x14ac:dyDescent="0.15">
      <c r="A152" s="14">
        <v>145</v>
      </c>
      <c r="B152" s="7" t="s">
        <v>161</v>
      </c>
      <c r="C152" s="1" t="s">
        <v>169</v>
      </c>
      <c r="D152" s="1">
        <v>21</v>
      </c>
      <c r="E152" s="1">
        <v>0.38</v>
      </c>
      <c r="F152" s="1">
        <v>228.43</v>
      </c>
      <c r="G152" s="2">
        <f t="shared" si="22"/>
        <v>1304</v>
      </c>
      <c r="H152" s="2">
        <v>830</v>
      </c>
      <c r="I152" s="4">
        <v>339</v>
      </c>
      <c r="J152" s="4">
        <v>135</v>
      </c>
      <c r="K152" s="4">
        <f t="shared" si="24"/>
        <v>0.13039999999999999</v>
      </c>
      <c r="L152" s="16">
        <f t="shared" si="23"/>
        <v>0</v>
      </c>
      <c r="M152" s="4"/>
      <c r="N152" s="4"/>
      <c r="O152" s="4"/>
      <c r="P152" s="4"/>
      <c r="Q152" s="4">
        <f t="shared" si="25"/>
        <v>228.43</v>
      </c>
      <c r="R152" s="4">
        <f t="shared" si="19"/>
        <v>0.13039999999999999</v>
      </c>
      <c r="S152" s="4"/>
      <c r="T152" s="4">
        <f t="shared" si="26"/>
        <v>0.13039999999999999</v>
      </c>
      <c r="U152" s="14"/>
    </row>
    <row r="153" spans="1:21" x14ac:dyDescent="0.15">
      <c r="A153" s="14">
        <v>146</v>
      </c>
      <c r="B153" s="7" t="s">
        <v>161</v>
      </c>
      <c r="C153" s="1" t="s">
        <v>170</v>
      </c>
      <c r="D153" s="1">
        <v>13</v>
      </c>
      <c r="E153" s="1">
        <v>0.23810000000000001</v>
      </c>
      <c r="F153" s="1">
        <v>240.32</v>
      </c>
      <c r="G153" s="2">
        <f t="shared" si="22"/>
        <v>1075.5</v>
      </c>
      <c r="H153" s="2">
        <v>105</v>
      </c>
      <c r="I153" s="4">
        <v>970.5</v>
      </c>
      <c r="J153" s="4">
        <v>0</v>
      </c>
      <c r="K153" s="4">
        <f t="shared" si="24"/>
        <v>0.10755000000000001</v>
      </c>
      <c r="L153" s="16">
        <f t="shared" si="23"/>
        <v>0</v>
      </c>
      <c r="M153" s="4"/>
      <c r="N153" s="4"/>
      <c r="O153" s="4"/>
      <c r="P153" s="4"/>
      <c r="Q153" s="4">
        <f t="shared" si="25"/>
        <v>240.32</v>
      </c>
      <c r="R153" s="4">
        <f t="shared" si="19"/>
        <v>0.10755000000000001</v>
      </c>
      <c r="S153" s="4"/>
      <c r="T153" s="4">
        <f t="shared" si="26"/>
        <v>0.10755000000000001</v>
      </c>
      <c r="U153" s="14"/>
    </row>
    <row r="154" spans="1:21" x14ac:dyDescent="0.15">
      <c r="A154" s="14">
        <v>147</v>
      </c>
      <c r="B154" s="7" t="s">
        <v>161</v>
      </c>
      <c r="C154" s="1" t="s">
        <v>171</v>
      </c>
      <c r="D154" s="1">
        <v>1</v>
      </c>
      <c r="E154" s="1">
        <v>0.1628</v>
      </c>
      <c r="F154" s="1">
        <v>35.53</v>
      </c>
      <c r="G154" s="2">
        <f t="shared" si="22"/>
        <v>337.5</v>
      </c>
      <c r="H154" s="2">
        <v>270</v>
      </c>
      <c r="I154" s="4">
        <v>67.5</v>
      </c>
      <c r="J154" s="4">
        <v>0</v>
      </c>
      <c r="K154" s="4">
        <f t="shared" si="24"/>
        <v>0.10125000000000001</v>
      </c>
      <c r="L154" s="16">
        <f t="shared" si="23"/>
        <v>0</v>
      </c>
      <c r="M154" s="4"/>
      <c r="N154" s="4"/>
      <c r="O154" s="4"/>
      <c r="P154" s="4"/>
      <c r="Q154" s="4">
        <f t="shared" si="25"/>
        <v>35.53</v>
      </c>
      <c r="R154" s="4">
        <f t="shared" si="19"/>
        <v>0.10125000000000001</v>
      </c>
      <c r="S154" s="4">
        <f>+G154*0.0003</f>
        <v>0.10125000000000001</v>
      </c>
      <c r="T154" s="4"/>
      <c r="U154" s="14"/>
    </row>
    <row r="155" spans="1:21" x14ac:dyDescent="0.15">
      <c r="A155" s="14">
        <v>148</v>
      </c>
      <c r="B155" s="7" t="s">
        <v>161</v>
      </c>
      <c r="C155" s="1" t="s">
        <v>172</v>
      </c>
      <c r="D155" s="1">
        <v>1</v>
      </c>
      <c r="E155" s="1">
        <v>8.7499999999999994E-2</v>
      </c>
      <c r="F155" s="1">
        <v>9.27</v>
      </c>
      <c r="G155" s="2">
        <f t="shared" si="22"/>
        <v>140</v>
      </c>
      <c r="H155" s="2">
        <v>140</v>
      </c>
      <c r="I155" s="4">
        <v>0</v>
      </c>
      <c r="J155" s="4">
        <v>0</v>
      </c>
      <c r="K155" s="4">
        <f t="shared" si="24"/>
        <v>10.772</v>
      </c>
      <c r="L155" s="16">
        <f t="shared" si="23"/>
        <v>0</v>
      </c>
      <c r="M155" s="4"/>
      <c r="N155" s="4"/>
      <c r="O155" s="4"/>
      <c r="P155" s="4">
        <f>20-F155-L155</f>
        <v>10.73</v>
      </c>
      <c r="Q155" s="4">
        <f t="shared" si="25"/>
        <v>20</v>
      </c>
      <c r="R155" s="4">
        <f t="shared" si="19"/>
        <v>4.2000000000000003E-2</v>
      </c>
      <c r="S155" s="4">
        <f>+G155*0.0003</f>
        <v>4.2000000000000003E-2</v>
      </c>
      <c r="T155" s="4"/>
      <c r="U155" s="14"/>
    </row>
    <row r="156" spans="1:21" x14ac:dyDescent="0.15">
      <c r="A156" s="14">
        <v>149</v>
      </c>
      <c r="B156" s="7" t="s">
        <v>161</v>
      </c>
      <c r="C156" s="1" t="s">
        <v>173</v>
      </c>
      <c r="D156" s="1">
        <v>12</v>
      </c>
      <c r="E156" s="1">
        <v>0.3327</v>
      </c>
      <c r="F156" s="1">
        <v>107.25</v>
      </c>
      <c r="G156" s="2">
        <f t="shared" si="22"/>
        <v>1509</v>
      </c>
      <c r="H156" s="2">
        <v>1008</v>
      </c>
      <c r="I156" s="4">
        <v>231</v>
      </c>
      <c r="J156" s="4">
        <v>270</v>
      </c>
      <c r="K156" s="4">
        <f t="shared" si="24"/>
        <v>0.15090000000000001</v>
      </c>
      <c r="L156" s="16">
        <f t="shared" si="23"/>
        <v>0</v>
      </c>
      <c r="M156" s="4"/>
      <c r="N156" s="4"/>
      <c r="O156" s="4"/>
      <c r="P156" s="4"/>
      <c r="Q156" s="4">
        <f t="shared" si="25"/>
        <v>107.25</v>
      </c>
      <c r="R156" s="4">
        <f t="shared" si="19"/>
        <v>0.15090000000000001</v>
      </c>
      <c r="S156" s="4"/>
      <c r="T156" s="4">
        <f t="shared" ref="T156:T161" si="27">0.0001*G156</f>
        <v>0.15090000000000001</v>
      </c>
      <c r="U156" s="14"/>
    </row>
    <row r="157" spans="1:21" x14ac:dyDescent="0.15">
      <c r="A157" s="14">
        <v>150</v>
      </c>
      <c r="B157" s="7" t="s">
        <v>161</v>
      </c>
      <c r="C157" s="1" t="s">
        <v>174</v>
      </c>
      <c r="D157" s="1">
        <v>2</v>
      </c>
      <c r="E157" s="1">
        <v>0.18940000000000001</v>
      </c>
      <c r="F157" s="1">
        <v>256.68</v>
      </c>
      <c r="G157" s="2">
        <f t="shared" si="22"/>
        <v>3603.5</v>
      </c>
      <c r="H157" s="2">
        <v>596</v>
      </c>
      <c r="I157" s="4">
        <v>3007.5</v>
      </c>
      <c r="J157" s="4">
        <v>0</v>
      </c>
      <c r="K157" s="4">
        <f t="shared" si="24"/>
        <v>0.36035</v>
      </c>
      <c r="L157" s="16">
        <f t="shared" si="23"/>
        <v>0</v>
      </c>
      <c r="M157" s="4"/>
      <c r="N157" s="4"/>
      <c r="O157" s="4"/>
      <c r="P157" s="4"/>
      <c r="Q157" s="4">
        <f t="shared" si="25"/>
        <v>256.68</v>
      </c>
      <c r="R157" s="4">
        <f t="shared" si="19"/>
        <v>0.36035</v>
      </c>
      <c r="S157" s="4"/>
      <c r="T157" s="4">
        <f t="shared" si="27"/>
        <v>0.36035</v>
      </c>
      <c r="U157" s="14"/>
    </row>
    <row r="158" spans="1:21" x14ac:dyDescent="0.15">
      <c r="A158" s="14">
        <v>151</v>
      </c>
      <c r="B158" s="7" t="s">
        <v>161</v>
      </c>
      <c r="C158" s="1" t="s">
        <v>175</v>
      </c>
      <c r="D158" s="1">
        <v>12</v>
      </c>
      <c r="E158" s="1">
        <v>0.28749999999999998</v>
      </c>
      <c r="F158" s="1">
        <v>142.85</v>
      </c>
      <c r="G158" s="2">
        <f t="shared" si="22"/>
        <v>7453.6</v>
      </c>
      <c r="H158" s="2">
        <v>558</v>
      </c>
      <c r="I158" s="4">
        <v>6703.6</v>
      </c>
      <c r="J158" s="4">
        <v>192</v>
      </c>
      <c r="K158" s="4">
        <f t="shared" si="24"/>
        <v>0.74536000000000002</v>
      </c>
      <c r="L158" s="16">
        <f t="shared" si="23"/>
        <v>0</v>
      </c>
      <c r="M158" s="4"/>
      <c r="N158" s="4"/>
      <c r="O158" s="4"/>
      <c r="P158" s="4"/>
      <c r="Q158" s="4">
        <f t="shared" si="25"/>
        <v>142.85</v>
      </c>
      <c r="R158" s="4">
        <f t="shared" si="19"/>
        <v>0.74536000000000002</v>
      </c>
      <c r="S158" s="4"/>
      <c r="T158" s="4">
        <f t="shared" si="27"/>
        <v>0.74536000000000002</v>
      </c>
      <c r="U158" s="14"/>
    </row>
    <row r="159" spans="1:21" x14ac:dyDescent="0.15">
      <c r="A159" s="14">
        <v>152</v>
      </c>
      <c r="B159" s="7" t="s">
        <v>161</v>
      </c>
      <c r="C159" s="1" t="s">
        <v>176</v>
      </c>
      <c r="D159" s="1">
        <v>3</v>
      </c>
      <c r="E159" s="1">
        <v>0.1268</v>
      </c>
      <c r="F159" s="1">
        <v>239.1</v>
      </c>
      <c r="G159" s="2">
        <f t="shared" si="22"/>
        <v>3818.5</v>
      </c>
      <c r="H159" s="2">
        <v>0</v>
      </c>
      <c r="I159" s="4">
        <v>3712.5</v>
      </c>
      <c r="J159" s="4">
        <v>106</v>
      </c>
      <c r="K159" s="4">
        <f t="shared" si="24"/>
        <v>0.38185000000000002</v>
      </c>
      <c r="L159" s="16">
        <f t="shared" si="23"/>
        <v>0</v>
      </c>
      <c r="M159" s="4"/>
      <c r="N159" s="4"/>
      <c r="O159" s="4"/>
      <c r="P159" s="4"/>
      <c r="Q159" s="4">
        <f t="shared" si="25"/>
        <v>239.1</v>
      </c>
      <c r="R159" s="4">
        <f t="shared" si="19"/>
        <v>0.38185000000000002</v>
      </c>
      <c r="S159" s="4"/>
      <c r="T159" s="4">
        <f t="shared" si="27"/>
        <v>0.38185000000000002</v>
      </c>
      <c r="U159" s="14"/>
    </row>
    <row r="160" spans="1:21" x14ac:dyDescent="0.15">
      <c r="A160" s="14">
        <v>153</v>
      </c>
      <c r="B160" s="7" t="s">
        <v>177</v>
      </c>
      <c r="C160" s="15" t="s">
        <v>178</v>
      </c>
      <c r="D160" s="11">
        <v>2</v>
      </c>
      <c r="E160" s="1">
        <v>0.23849999999999999</v>
      </c>
      <c r="F160" s="1">
        <v>193.1</v>
      </c>
      <c r="G160" s="2">
        <f t="shared" si="22"/>
        <v>1817.9</v>
      </c>
      <c r="H160" s="18">
        <v>594.4</v>
      </c>
      <c r="I160" s="4">
        <v>1223.5</v>
      </c>
      <c r="J160" s="4">
        <v>0</v>
      </c>
      <c r="K160" s="4">
        <f t="shared" si="24"/>
        <v>0.18179000000000001</v>
      </c>
      <c r="L160" s="16">
        <f t="shared" si="23"/>
        <v>0</v>
      </c>
      <c r="M160" s="4"/>
      <c r="N160" s="4"/>
      <c r="O160" s="4"/>
      <c r="P160" s="4"/>
      <c r="Q160" s="4">
        <f t="shared" si="25"/>
        <v>193.1</v>
      </c>
      <c r="R160" s="4">
        <f t="shared" si="19"/>
        <v>0.18179000000000001</v>
      </c>
      <c r="S160" s="4"/>
      <c r="T160" s="4">
        <f t="shared" si="27"/>
        <v>0.18179000000000001</v>
      </c>
      <c r="U160" s="14"/>
    </row>
    <row r="161" spans="1:21" x14ac:dyDescent="0.15">
      <c r="A161" s="14">
        <v>154</v>
      </c>
      <c r="B161" s="7" t="s">
        <v>177</v>
      </c>
      <c r="C161" s="15" t="s">
        <v>179</v>
      </c>
      <c r="D161" s="11">
        <v>3</v>
      </c>
      <c r="E161" s="1">
        <v>0.35199999999999998</v>
      </c>
      <c r="F161" s="1">
        <v>186.55</v>
      </c>
      <c r="G161" s="2">
        <f t="shared" si="22"/>
        <v>2634.06</v>
      </c>
      <c r="H161" s="18">
        <v>1075.8599999999999</v>
      </c>
      <c r="I161" s="4">
        <v>1508.2</v>
      </c>
      <c r="J161" s="4">
        <v>50</v>
      </c>
      <c r="K161" s="4">
        <f t="shared" si="24"/>
        <v>0.26340599999999997</v>
      </c>
      <c r="L161" s="16">
        <f t="shared" si="23"/>
        <v>0</v>
      </c>
      <c r="M161" s="4"/>
      <c r="N161" s="4"/>
      <c r="O161" s="4"/>
      <c r="P161" s="4"/>
      <c r="Q161" s="4">
        <f t="shared" si="25"/>
        <v>186.55</v>
      </c>
      <c r="R161" s="4">
        <f t="shared" si="19"/>
        <v>0.26340599999999997</v>
      </c>
      <c r="S161" s="4"/>
      <c r="T161" s="4">
        <f t="shared" si="27"/>
        <v>0.26340599999999997</v>
      </c>
      <c r="U161" s="14"/>
    </row>
    <row r="162" spans="1:21" x14ac:dyDescent="0.15">
      <c r="A162" s="14">
        <v>155</v>
      </c>
      <c r="B162" s="7" t="s">
        <v>177</v>
      </c>
      <c r="C162" s="15" t="s">
        <v>180</v>
      </c>
      <c r="D162" s="11">
        <v>16</v>
      </c>
      <c r="E162" s="1">
        <v>0.54100000000000004</v>
      </c>
      <c r="F162" s="1">
        <v>36.64</v>
      </c>
      <c r="G162" s="2">
        <f t="shared" si="22"/>
        <v>4557.71</v>
      </c>
      <c r="H162" s="18">
        <v>1869.71</v>
      </c>
      <c r="I162" s="4">
        <v>2538</v>
      </c>
      <c r="J162" s="4">
        <v>150</v>
      </c>
      <c r="K162" s="4">
        <f t="shared" si="24"/>
        <v>1.367313</v>
      </c>
      <c r="L162" s="16">
        <f t="shared" si="23"/>
        <v>0</v>
      </c>
      <c r="M162" s="4"/>
      <c r="N162" s="4"/>
      <c r="O162" s="4"/>
      <c r="P162" s="4"/>
      <c r="Q162" s="4">
        <f t="shared" si="25"/>
        <v>36.64</v>
      </c>
      <c r="R162" s="4">
        <f t="shared" si="19"/>
        <v>1.367313</v>
      </c>
      <c r="S162" s="4">
        <f>+G162*0.0003</f>
        <v>1.367313</v>
      </c>
      <c r="T162" s="4"/>
      <c r="U162" s="14"/>
    </row>
    <row r="163" spans="1:21" x14ac:dyDescent="0.15">
      <c r="A163" s="14">
        <v>156</v>
      </c>
      <c r="B163" s="7" t="s">
        <v>177</v>
      </c>
      <c r="C163" s="15" t="s">
        <v>181</v>
      </c>
      <c r="D163" s="11">
        <v>26</v>
      </c>
      <c r="E163" s="1">
        <v>0.88160000000000005</v>
      </c>
      <c r="F163" s="1">
        <v>105.88</v>
      </c>
      <c r="G163" s="2">
        <f t="shared" si="22"/>
        <v>18809.38</v>
      </c>
      <c r="H163" s="18">
        <v>4250.38</v>
      </c>
      <c r="I163" s="4">
        <v>13179</v>
      </c>
      <c r="J163" s="4">
        <v>1380</v>
      </c>
      <c r="K163" s="4">
        <f t="shared" si="24"/>
        <v>1.880938</v>
      </c>
      <c r="L163" s="16">
        <f t="shared" si="23"/>
        <v>0</v>
      </c>
      <c r="M163" s="4"/>
      <c r="N163" s="4"/>
      <c r="O163" s="4"/>
      <c r="P163" s="4"/>
      <c r="Q163" s="4">
        <f t="shared" si="25"/>
        <v>105.88</v>
      </c>
      <c r="R163" s="4">
        <f t="shared" si="19"/>
        <v>1.880938</v>
      </c>
      <c r="S163" s="4"/>
      <c r="T163" s="4">
        <f t="shared" ref="T163:T200" si="28">0.0001*G163</f>
        <v>1.880938</v>
      </c>
      <c r="U163" s="14"/>
    </row>
    <row r="164" spans="1:21" x14ac:dyDescent="0.15">
      <c r="A164" s="14">
        <v>157</v>
      </c>
      <c r="B164" s="7" t="s">
        <v>177</v>
      </c>
      <c r="C164" s="15" t="s">
        <v>182</v>
      </c>
      <c r="D164" s="11">
        <v>1</v>
      </c>
      <c r="E164" s="1">
        <v>0.376</v>
      </c>
      <c r="F164" s="1">
        <v>319.75</v>
      </c>
      <c r="G164" s="2">
        <f t="shared" si="22"/>
        <v>1017.13</v>
      </c>
      <c r="H164" s="18">
        <v>1017.13</v>
      </c>
      <c r="I164" s="4">
        <v>0</v>
      </c>
      <c r="J164" s="4">
        <v>0</v>
      </c>
      <c r="K164" s="4">
        <f t="shared" si="24"/>
        <v>0.101713</v>
      </c>
      <c r="L164" s="16">
        <f t="shared" si="23"/>
        <v>0</v>
      </c>
      <c r="M164" s="4"/>
      <c r="N164" s="4"/>
      <c r="O164" s="4"/>
      <c r="P164" s="4"/>
      <c r="Q164" s="4">
        <f t="shared" si="25"/>
        <v>319.75</v>
      </c>
      <c r="R164" s="4">
        <f t="shared" si="19"/>
        <v>0.101713</v>
      </c>
      <c r="S164" s="4"/>
      <c r="T164" s="4">
        <f t="shared" si="28"/>
        <v>0.101713</v>
      </c>
      <c r="U164" s="14"/>
    </row>
    <row r="165" spans="1:21" x14ac:dyDescent="0.15">
      <c r="A165" s="14">
        <v>158</v>
      </c>
      <c r="B165" s="7" t="s">
        <v>177</v>
      </c>
      <c r="C165" s="15" t="s">
        <v>183</v>
      </c>
      <c r="D165" s="11">
        <v>1</v>
      </c>
      <c r="E165" s="1">
        <v>0.1</v>
      </c>
      <c r="F165" s="1">
        <v>92.38</v>
      </c>
      <c r="G165" s="2">
        <f t="shared" si="22"/>
        <v>324.41000000000003</v>
      </c>
      <c r="H165" s="18">
        <v>324.41000000000003</v>
      </c>
      <c r="I165" s="4">
        <v>0</v>
      </c>
      <c r="J165" s="4">
        <v>0</v>
      </c>
      <c r="K165" s="4">
        <f t="shared" si="24"/>
        <v>3.2440999999999998E-2</v>
      </c>
      <c r="L165" s="16">
        <f t="shared" si="23"/>
        <v>0</v>
      </c>
      <c r="M165" s="4"/>
      <c r="N165" s="4"/>
      <c r="O165" s="4"/>
      <c r="P165" s="4"/>
      <c r="Q165" s="4">
        <f t="shared" si="25"/>
        <v>92.38</v>
      </c>
      <c r="R165" s="4">
        <f t="shared" si="19"/>
        <v>3.2440999999999998E-2</v>
      </c>
      <c r="S165" s="4"/>
      <c r="T165" s="4">
        <f t="shared" si="28"/>
        <v>3.2440999999999998E-2</v>
      </c>
      <c r="U165" s="14"/>
    </row>
    <row r="166" spans="1:21" x14ac:dyDescent="0.15">
      <c r="A166" s="14">
        <v>159</v>
      </c>
      <c r="B166" s="7" t="s">
        <v>177</v>
      </c>
      <c r="C166" s="15" t="s">
        <v>184</v>
      </c>
      <c r="D166" s="11">
        <v>1</v>
      </c>
      <c r="E166" s="1">
        <v>0.1762</v>
      </c>
      <c r="F166" s="1">
        <v>141.93</v>
      </c>
      <c r="G166" s="2">
        <f t="shared" si="22"/>
        <v>379.22</v>
      </c>
      <c r="H166" s="18">
        <v>379.22</v>
      </c>
      <c r="I166" s="4">
        <v>0</v>
      </c>
      <c r="J166" s="4">
        <v>0</v>
      </c>
      <c r="K166" s="4">
        <f t="shared" si="24"/>
        <v>3.7921999999999997E-2</v>
      </c>
      <c r="L166" s="16">
        <f t="shared" si="23"/>
        <v>0</v>
      </c>
      <c r="M166" s="4"/>
      <c r="N166" s="4"/>
      <c r="O166" s="4"/>
      <c r="P166" s="4"/>
      <c r="Q166" s="4">
        <f t="shared" si="25"/>
        <v>141.93</v>
      </c>
      <c r="R166" s="4">
        <f t="shared" si="19"/>
        <v>3.7921999999999997E-2</v>
      </c>
      <c r="S166" s="4"/>
      <c r="T166" s="4">
        <f t="shared" si="28"/>
        <v>3.7921999999999997E-2</v>
      </c>
      <c r="U166" s="14"/>
    </row>
    <row r="167" spans="1:21" x14ac:dyDescent="0.15">
      <c r="A167" s="14">
        <v>160</v>
      </c>
      <c r="B167" s="7" t="s">
        <v>177</v>
      </c>
      <c r="C167" s="15" t="s">
        <v>185</v>
      </c>
      <c r="D167" s="11">
        <v>1</v>
      </c>
      <c r="E167" s="1">
        <v>0.19400000000000001</v>
      </c>
      <c r="F167" s="1">
        <v>382.9</v>
      </c>
      <c r="G167" s="2">
        <f t="shared" si="22"/>
        <v>650</v>
      </c>
      <c r="H167" s="18">
        <v>650</v>
      </c>
      <c r="I167" s="4">
        <v>0</v>
      </c>
      <c r="J167" s="4">
        <v>0</v>
      </c>
      <c r="K167" s="4">
        <f t="shared" ref="K167:K198" si="29">+L167+P167+R167</f>
        <v>6.5000000000000002E-2</v>
      </c>
      <c r="L167" s="16">
        <f t="shared" si="23"/>
        <v>0</v>
      </c>
      <c r="M167" s="4"/>
      <c r="N167" s="4"/>
      <c r="O167" s="4"/>
      <c r="P167" s="4"/>
      <c r="Q167" s="4">
        <f t="shared" si="25"/>
        <v>382.9</v>
      </c>
      <c r="R167" s="4">
        <f t="shared" si="19"/>
        <v>6.5000000000000002E-2</v>
      </c>
      <c r="S167" s="4"/>
      <c r="T167" s="4">
        <f t="shared" si="28"/>
        <v>6.5000000000000002E-2</v>
      </c>
      <c r="U167" s="14"/>
    </row>
    <row r="168" spans="1:21" x14ac:dyDescent="0.15">
      <c r="A168" s="14">
        <v>161</v>
      </c>
      <c r="B168" s="7" t="s">
        <v>177</v>
      </c>
      <c r="C168" s="15" t="s">
        <v>186</v>
      </c>
      <c r="D168" s="11">
        <v>1</v>
      </c>
      <c r="E168" s="1">
        <v>0.126</v>
      </c>
      <c r="F168" s="1">
        <v>187.47</v>
      </c>
      <c r="G168" s="2">
        <f t="shared" si="22"/>
        <v>142.59</v>
      </c>
      <c r="H168" s="18">
        <v>142.59</v>
      </c>
      <c r="I168" s="4">
        <v>0</v>
      </c>
      <c r="J168" s="4">
        <v>0</v>
      </c>
      <c r="K168" s="4">
        <f t="shared" si="29"/>
        <v>1.4259000000000001E-2</v>
      </c>
      <c r="L168" s="16">
        <f t="shared" si="23"/>
        <v>0</v>
      </c>
      <c r="M168" s="4"/>
      <c r="N168" s="4"/>
      <c r="O168" s="4"/>
      <c r="P168" s="4"/>
      <c r="Q168" s="4">
        <f t="shared" ref="Q168:Q199" si="30">+L168+P168+F168</f>
        <v>187.47</v>
      </c>
      <c r="R168" s="4">
        <f t="shared" si="19"/>
        <v>1.4259000000000001E-2</v>
      </c>
      <c r="S168" s="4"/>
      <c r="T168" s="4">
        <f t="shared" si="28"/>
        <v>1.4259000000000001E-2</v>
      </c>
      <c r="U168" s="14"/>
    </row>
    <row r="169" spans="1:21" x14ac:dyDescent="0.15">
      <c r="A169" s="14">
        <v>162</v>
      </c>
      <c r="B169" s="7" t="s">
        <v>177</v>
      </c>
      <c r="C169" s="15" t="s">
        <v>187</v>
      </c>
      <c r="D169" s="11">
        <v>3</v>
      </c>
      <c r="E169" s="1">
        <v>0.1651</v>
      </c>
      <c r="F169" s="1">
        <v>114.39</v>
      </c>
      <c r="G169" s="2">
        <f t="shared" si="22"/>
        <v>395.74</v>
      </c>
      <c r="H169" s="18">
        <v>395.74</v>
      </c>
      <c r="I169" s="4">
        <v>0</v>
      </c>
      <c r="J169" s="4">
        <v>0</v>
      </c>
      <c r="K169" s="4">
        <f t="shared" si="29"/>
        <v>3.9573999999999998E-2</v>
      </c>
      <c r="L169" s="16">
        <f t="shared" si="23"/>
        <v>0</v>
      </c>
      <c r="M169" s="4"/>
      <c r="N169" s="4"/>
      <c r="O169" s="4"/>
      <c r="P169" s="4"/>
      <c r="Q169" s="4">
        <f t="shared" si="30"/>
        <v>114.39</v>
      </c>
      <c r="R169" s="4">
        <f t="shared" si="19"/>
        <v>3.9573999999999998E-2</v>
      </c>
      <c r="S169" s="4"/>
      <c r="T169" s="4">
        <f t="shared" si="28"/>
        <v>3.9573999999999998E-2</v>
      </c>
      <c r="U169" s="14"/>
    </row>
    <row r="170" spans="1:21" x14ac:dyDescent="0.15">
      <c r="A170" s="14">
        <v>163</v>
      </c>
      <c r="B170" s="7" t="s">
        <v>177</v>
      </c>
      <c r="C170" s="15" t="s">
        <v>188</v>
      </c>
      <c r="D170" s="11">
        <v>3</v>
      </c>
      <c r="E170" s="1">
        <v>0.13300000000000001</v>
      </c>
      <c r="F170" s="1">
        <v>58.9</v>
      </c>
      <c r="G170" s="2">
        <f t="shared" si="22"/>
        <v>868.33</v>
      </c>
      <c r="H170" s="18">
        <v>868.33</v>
      </c>
      <c r="I170" s="4">
        <v>0</v>
      </c>
      <c r="J170" s="4">
        <v>0</v>
      </c>
      <c r="K170" s="4">
        <f t="shared" si="29"/>
        <v>8.6832999999999994E-2</v>
      </c>
      <c r="L170" s="16">
        <f t="shared" si="23"/>
        <v>0</v>
      </c>
      <c r="M170" s="4"/>
      <c r="N170" s="4"/>
      <c r="O170" s="4"/>
      <c r="P170" s="4"/>
      <c r="Q170" s="4">
        <f t="shared" si="30"/>
        <v>58.9</v>
      </c>
      <c r="R170" s="4">
        <f t="shared" si="19"/>
        <v>8.6832999999999994E-2</v>
      </c>
      <c r="S170" s="4"/>
      <c r="T170" s="4">
        <f t="shared" si="28"/>
        <v>8.6832999999999994E-2</v>
      </c>
      <c r="U170" s="14"/>
    </row>
    <row r="171" spans="1:21" x14ac:dyDescent="0.15">
      <c r="A171" s="14">
        <v>164</v>
      </c>
      <c r="B171" s="7" t="s">
        <v>189</v>
      </c>
      <c r="C171" s="19" t="s">
        <v>190</v>
      </c>
      <c r="D171" s="19">
        <v>8</v>
      </c>
      <c r="E171" s="19">
        <v>0.19070000000000001</v>
      </c>
      <c r="F171" s="1">
        <v>368.74</v>
      </c>
      <c r="G171" s="2">
        <f t="shared" si="22"/>
        <v>0</v>
      </c>
      <c r="H171" s="20">
        <v>0</v>
      </c>
      <c r="I171" s="20">
        <v>0</v>
      </c>
      <c r="J171" s="20">
        <v>0</v>
      </c>
      <c r="K171" s="20">
        <f t="shared" si="29"/>
        <v>0</v>
      </c>
      <c r="L171" s="16">
        <f t="shared" si="23"/>
        <v>0</v>
      </c>
      <c r="M171" s="4"/>
      <c r="N171" s="4"/>
      <c r="O171" s="4"/>
      <c r="P171" s="4"/>
      <c r="Q171" s="4">
        <f t="shared" si="30"/>
        <v>368.74</v>
      </c>
      <c r="R171" s="4">
        <f t="shared" ref="R171:R200" si="31">+S171+T171</f>
        <v>0</v>
      </c>
      <c r="S171" s="4"/>
      <c r="T171" s="4">
        <f t="shared" si="28"/>
        <v>0</v>
      </c>
      <c r="U171" s="14"/>
    </row>
    <row r="172" spans="1:21" x14ac:dyDescent="0.15">
      <c r="A172" s="14">
        <v>165</v>
      </c>
      <c r="B172" s="7" t="s">
        <v>189</v>
      </c>
      <c r="C172" s="19" t="s">
        <v>191</v>
      </c>
      <c r="D172" s="19">
        <v>21</v>
      </c>
      <c r="E172" s="19">
        <v>0.42199999999999999</v>
      </c>
      <c r="F172" s="1">
        <v>943.8</v>
      </c>
      <c r="G172" s="2">
        <f t="shared" si="22"/>
        <v>1689.73</v>
      </c>
      <c r="H172" s="3">
        <v>1689.73</v>
      </c>
      <c r="I172" s="20">
        <v>0</v>
      </c>
      <c r="J172" s="20">
        <v>0</v>
      </c>
      <c r="K172" s="20">
        <f t="shared" si="29"/>
        <v>0.16897300000000001</v>
      </c>
      <c r="L172" s="16">
        <f t="shared" si="23"/>
        <v>0</v>
      </c>
      <c r="M172" s="4"/>
      <c r="N172" s="4"/>
      <c r="O172" s="4"/>
      <c r="P172" s="4"/>
      <c r="Q172" s="4">
        <f t="shared" si="30"/>
        <v>943.8</v>
      </c>
      <c r="R172" s="4">
        <f t="shared" si="31"/>
        <v>0.16897300000000001</v>
      </c>
      <c r="S172" s="4"/>
      <c r="T172" s="4">
        <f t="shared" si="28"/>
        <v>0.16897300000000001</v>
      </c>
      <c r="U172" s="14"/>
    </row>
    <row r="173" spans="1:21" x14ac:dyDescent="0.15">
      <c r="A173" s="14">
        <v>166</v>
      </c>
      <c r="B173" s="7" t="s">
        <v>189</v>
      </c>
      <c r="C173" s="19" t="s">
        <v>192</v>
      </c>
      <c r="D173" s="19">
        <v>8</v>
      </c>
      <c r="E173" s="19">
        <v>0.1948</v>
      </c>
      <c r="F173" s="1">
        <v>260.35000000000002</v>
      </c>
      <c r="G173" s="2">
        <f t="shared" si="22"/>
        <v>2515.75</v>
      </c>
      <c r="H173" s="3">
        <v>2515.75</v>
      </c>
      <c r="I173" s="20">
        <v>0</v>
      </c>
      <c r="J173" s="20">
        <v>0</v>
      </c>
      <c r="K173" s="20">
        <f t="shared" si="29"/>
        <v>0.25157499999999999</v>
      </c>
      <c r="L173" s="16">
        <f t="shared" si="23"/>
        <v>0</v>
      </c>
      <c r="M173" s="4"/>
      <c r="N173" s="4"/>
      <c r="O173" s="4"/>
      <c r="P173" s="4"/>
      <c r="Q173" s="4">
        <f t="shared" si="30"/>
        <v>260.35000000000002</v>
      </c>
      <c r="R173" s="4">
        <f t="shared" si="31"/>
        <v>0.25157499999999999</v>
      </c>
      <c r="S173" s="4"/>
      <c r="T173" s="4">
        <f t="shared" si="28"/>
        <v>0.25157499999999999</v>
      </c>
      <c r="U173" s="14"/>
    </row>
    <row r="174" spans="1:21" x14ac:dyDescent="0.15">
      <c r="A174" s="14">
        <v>167</v>
      </c>
      <c r="B174" s="7" t="s">
        <v>189</v>
      </c>
      <c r="C174" s="19" t="s">
        <v>193</v>
      </c>
      <c r="D174" s="19">
        <v>6</v>
      </c>
      <c r="E174" s="19">
        <v>0.10929999999999999</v>
      </c>
      <c r="F174" s="1">
        <v>209.31</v>
      </c>
      <c r="G174" s="2">
        <f t="shared" si="22"/>
        <v>1868.51</v>
      </c>
      <c r="H174" s="3">
        <v>1868.51</v>
      </c>
      <c r="I174" s="20">
        <v>0</v>
      </c>
      <c r="J174" s="20">
        <v>0</v>
      </c>
      <c r="K174" s="20">
        <f t="shared" si="29"/>
        <v>0.18685099999999999</v>
      </c>
      <c r="L174" s="16">
        <f t="shared" si="23"/>
        <v>0</v>
      </c>
      <c r="M174" s="4"/>
      <c r="N174" s="4"/>
      <c r="O174" s="4"/>
      <c r="P174" s="4"/>
      <c r="Q174" s="4">
        <f t="shared" si="30"/>
        <v>209.31</v>
      </c>
      <c r="R174" s="4">
        <f t="shared" si="31"/>
        <v>0.18685099999999999</v>
      </c>
      <c r="S174" s="4"/>
      <c r="T174" s="4">
        <f t="shared" si="28"/>
        <v>0.18685099999999999</v>
      </c>
      <c r="U174" s="14"/>
    </row>
    <row r="175" spans="1:21" x14ac:dyDescent="0.15">
      <c r="A175" s="14">
        <v>168</v>
      </c>
      <c r="B175" s="7" t="s">
        <v>189</v>
      </c>
      <c r="C175" s="19" t="s">
        <v>194</v>
      </c>
      <c r="D175" s="19">
        <v>10</v>
      </c>
      <c r="E175" s="19">
        <v>0.21</v>
      </c>
      <c r="F175" s="1">
        <v>205.84</v>
      </c>
      <c r="G175" s="2">
        <f t="shared" si="22"/>
        <v>1597.8</v>
      </c>
      <c r="H175" s="3">
        <v>1443.3</v>
      </c>
      <c r="I175" s="20">
        <v>154.5</v>
      </c>
      <c r="J175" s="20">
        <v>0</v>
      </c>
      <c r="K175" s="20">
        <f t="shared" si="29"/>
        <v>0.15978000000000001</v>
      </c>
      <c r="L175" s="16">
        <f t="shared" si="23"/>
        <v>0</v>
      </c>
      <c r="M175" s="4"/>
      <c r="N175" s="4"/>
      <c r="O175" s="4"/>
      <c r="P175" s="4"/>
      <c r="Q175" s="4">
        <f t="shared" si="30"/>
        <v>205.84</v>
      </c>
      <c r="R175" s="4">
        <f t="shared" si="31"/>
        <v>0.15978000000000001</v>
      </c>
      <c r="S175" s="4"/>
      <c r="T175" s="4">
        <f t="shared" si="28"/>
        <v>0.15978000000000001</v>
      </c>
      <c r="U175" s="14"/>
    </row>
    <row r="176" spans="1:21" x14ac:dyDescent="0.15">
      <c r="A176" s="14">
        <v>169</v>
      </c>
      <c r="B176" s="7" t="s">
        <v>189</v>
      </c>
      <c r="C176" s="19" t="s">
        <v>195</v>
      </c>
      <c r="D176" s="19">
        <v>15</v>
      </c>
      <c r="E176" s="19">
        <v>0.53849999999999998</v>
      </c>
      <c r="F176" s="1">
        <v>269.33</v>
      </c>
      <c r="G176" s="2">
        <f t="shared" si="22"/>
        <v>1192.49</v>
      </c>
      <c r="H176" s="3">
        <v>1192.49</v>
      </c>
      <c r="I176" s="20">
        <v>0</v>
      </c>
      <c r="J176" s="20">
        <v>0</v>
      </c>
      <c r="K176" s="20">
        <f t="shared" si="29"/>
        <v>0.11924899999999999</v>
      </c>
      <c r="L176" s="16">
        <f t="shared" si="23"/>
        <v>0</v>
      </c>
      <c r="M176" s="4"/>
      <c r="N176" s="4"/>
      <c r="O176" s="4"/>
      <c r="P176" s="4"/>
      <c r="Q176" s="4">
        <f t="shared" si="30"/>
        <v>269.33</v>
      </c>
      <c r="R176" s="4">
        <f t="shared" si="31"/>
        <v>0.11924899999999999</v>
      </c>
      <c r="S176" s="4"/>
      <c r="T176" s="4">
        <f t="shared" si="28"/>
        <v>0.11924899999999999</v>
      </c>
      <c r="U176" s="14"/>
    </row>
    <row r="177" spans="1:21" x14ac:dyDescent="0.15">
      <c r="A177" s="14">
        <v>170</v>
      </c>
      <c r="B177" s="7" t="s">
        <v>189</v>
      </c>
      <c r="C177" s="19" t="s">
        <v>196</v>
      </c>
      <c r="D177" s="19">
        <v>6</v>
      </c>
      <c r="E177" s="19">
        <v>0.17960000000000001</v>
      </c>
      <c r="F177" s="1">
        <v>198.68</v>
      </c>
      <c r="G177" s="2">
        <f t="shared" si="22"/>
        <v>1716.61</v>
      </c>
      <c r="H177" s="3">
        <v>1176.6099999999999</v>
      </c>
      <c r="I177" s="20">
        <v>540</v>
      </c>
      <c r="J177" s="20">
        <v>0</v>
      </c>
      <c r="K177" s="20">
        <f t="shared" si="29"/>
        <v>0.17166100000000001</v>
      </c>
      <c r="L177" s="16">
        <f t="shared" si="23"/>
        <v>0</v>
      </c>
      <c r="M177" s="4"/>
      <c r="N177" s="4"/>
      <c r="O177" s="4"/>
      <c r="P177" s="4"/>
      <c r="Q177" s="4">
        <f t="shared" si="30"/>
        <v>198.68</v>
      </c>
      <c r="R177" s="4">
        <f t="shared" si="31"/>
        <v>0.17166100000000001</v>
      </c>
      <c r="S177" s="4"/>
      <c r="T177" s="4">
        <f t="shared" si="28"/>
        <v>0.17166100000000001</v>
      </c>
      <c r="U177" s="14"/>
    </row>
    <row r="178" spans="1:21" x14ac:dyDescent="0.15">
      <c r="A178" s="14">
        <v>171</v>
      </c>
      <c r="B178" s="7" t="s">
        <v>189</v>
      </c>
      <c r="C178" s="19" t="s">
        <v>197</v>
      </c>
      <c r="D178" s="19">
        <v>3</v>
      </c>
      <c r="E178" s="19">
        <v>0.14000000000000001</v>
      </c>
      <c r="F178" s="1">
        <v>125.68</v>
      </c>
      <c r="G178" s="2">
        <f t="shared" si="22"/>
        <v>848.91</v>
      </c>
      <c r="H178" s="3">
        <v>832.41</v>
      </c>
      <c r="I178" s="20">
        <v>16.5</v>
      </c>
      <c r="J178" s="20">
        <v>0</v>
      </c>
      <c r="K178" s="20">
        <f t="shared" si="29"/>
        <v>8.4890999999999994E-2</v>
      </c>
      <c r="L178" s="16">
        <f t="shared" si="23"/>
        <v>0</v>
      </c>
      <c r="M178" s="4"/>
      <c r="N178" s="4"/>
      <c r="O178" s="4"/>
      <c r="P178" s="4"/>
      <c r="Q178" s="4">
        <f t="shared" si="30"/>
        <v>125.68</v>
      </c>
      <c r="R178" s="4">
        <f t="shared" si="31"/>
        <v>8.4890999999999994E-2</v>
      </c>
      <c r="S178" s="4"/>
      <c r="T178" s="4">
        <f t="shared" si="28"/>
        <v>8.4890999999999994E-2</v>
      </c>
      <c r="U178" s="14"/>
    </row>
    <row r="179" spans="1:21" x14ac:dyDescent="0.15">
      <c r="A179" s="14">
        <v>172</v>
      </c>
      <c r="B179" s="7" t="s">
        <v>189</v>
      </c>
      <c r="C179" s="19" t="s">
        <v>198</v>
      </c>
      <c r="D179" s="19">
        <v>5</v>
      </c>
      <c r="E179" s="19">
        <v>0.48060000000000003</v>
      </c>
      <c r="F179" s="1">
        <v>217.82</v>
      </c>
      <c r="G179" s="2">
        <f t="shared" si="22"/>
        <v>5172.37</v>
      </c>
      <c r="H179" s="3">
        <v>4749.37</v>
      </c>
      <c r="I179" s="20">
        <v>423</v>
      </c>
      <c r="J179" s="20">
        <v>0</v>
      </c>
      <c r="K179" s="20">
        <f t="shared" si="29"/>
        <v>0.51723699999999995</v>
      </c>
      <c r="L179" s="16">
        <f t="shared" si="23"/>
        <v>0</v>
      </c>
      <c r="M179" s="4"/>
      <c r="N179" s="4"/>
      <c r="O179" s="4"/>
      <c r="P179" s="4"/>
      <c r="Q179" s="4">
        <f t="shared" si="30"/>
        <v>217.82</v>
      </c>
      <c r="R179" s="4">
        <f t="shared" si="31"/>
        <v>0.51723699999999995</v>
      </c>
      <c r="S179" s="4"/>
      <c r="T179" s="4">
        <f t="shared" si="28"/>
        <v>0.51723699999999995</v>
      </c>
      <c r="U179" s="14"/>
    </row>
    <row r="180" spans="1:21" x14ac:dyDescent="0.15">
      <c r="A180" s="14">
        <v>173</v>
      </c>
      <c r="B180" s="7" t="s">
        <v>189</v>
      </c>
      <c r="C180" s="19" t="s">
        <v>199</v>
      </c>
      <c r="D180" s="19">
        <v>9</v>
      </c>
      <c r="E180" s="19">
        <v>0.18049999999999999</v>
      </c>
      <c r="F180" s="1">
        <v>360.57</v>
      </c>
      <c r="G180" s="2">
        <f t="shared" si="22"/>
        <v>3987.82</v>
      </c>
      <c r="H180" s="3">
        <v>3899.32</v>
      </c>
      <c r="I180" s="20">
        <v>88.5</v>
      </c>
      <c r="J180" s="20">
        <v>0</v>
      </c>
      <c r="K180" s="20">
        <f t="shared" si="29"/>
        <v>0.39878200000000003</v>
      </c>
      <c r="L180" s="16">
        <f t="shared" si="23"/>
        <v>0</v>
      </c>
      <c r="M180" s="4"/>
      <c r="N180" s="4"/>
      <c r="O180" s="4"/>
      <c r="P180" s="4"/>
      <c r="Q180" s="4">
        <f t="shared" si="30"/>
        <v>360.57</v>
      </c>
      <c r="R180" s="4">
        <f t="shared" si="31"/>
        <v>0.39878200000000003</v>
      </c>
      <c r="S180" s="4"/>
      <c r="T180" s="4">
        <f t="shared" si="28"/>
        <v>0.39878200000000003</v>
      </c>
      <c r="U180" s="14"/>
    </row>
    <row r="181" spans="1:21" x14ac:dyDescent="0.15">
      <c r="A181" s="14">
        <v>174</v>
      </c>
      <c r="B181" s="7" t="s">
        <v>189</v>
      </c>
      <c r="C181" s="19" t="s">
        <v>200</v>
      </c>
      <c r="D181" s="19">
        <v>7</v>
      </c>
      <c r="E181" s="19">
        <v>0.19670000000000001</v>
      </c>
      <c r="F181" s="1">
        <v>368.35</v>
      </c>
      <c r="G181" s="2">
        <f t="shared" si="22"/>
        <v>2631.36</v>
      </c>
      <c r="H181" s="3">
        <v>2631.36</v>
      </c>
      <c r="I181" s="20">
        <v>0</v>
      </c>
      <c r="J181" s="20">
        <v>0</v>
      </c>
      <c r="K181" s="20">
        <f t="shared" si="29"/>
        <v>0.26313599999999998</v>
      </c>
      <c r="L181" s="16">
        <f t="shared" si="23"/>
        <v>0</v>
      </c>
      <c r="M181" s="4"/>
      <c r="N181" s="4"/>
      <c r="O181" s="4"/>
      <c r="P181" s="4"/>
      <c r="Q181" s="4">
        <f t="shared" si="30"/>
        <v>368.35</v>
      </c>
      <c r="R181" s="4">
        <f t="shared" si="31"/>
        <v>0.26313599999999998</v>
      </c>
      <c r="S181" s="4"/>
      <c r="T181" s="4">
        <f t="shared" si="28"/>
        <v>0.26313599999999998</v>
      </c>
      <c r="U181" s="14"/>
    </row>
    <row r="182" spans="1:21" x14ac:dyDescent="0.15">
      <c r="A182" s="14">
        <v>175</v>
      </c>
      <c r="B182" s="7" t="s">
        <v>189</v>
      </c>
      <c r="C182" s="19" t="s">
        <v>201</v>
      </c>
      <c r="D182" s="19">
        <v>5</v>
      </c>
      <c r="E182" s="19">
        <v>0.26919999999999999</v>
      </c>
      <c r="F182" s="1">
        <v>339.51</v>
      </c>
      <c r="G182" s="2">
        <f t="shared" si="22"/>
        <v>3159.35</v>
      </c>
      <c r="H182" s="3">
        <v>3159.35</v>
      </c>
      <c r="I182" s="20">
        <v>0</v>
      </c>
      <c r="J182" s="20">
        <v>0</v>
      </c>
      <c r="K182" s="20">
        <f t="shared" si="29"/>
        <v>0.31593500000000002</v>
      </c>
      <c r="L182" s="16">
        <f t="shared" si="23"/>
        <v>0</v>
      </c>
      <c r="M182" s="4"/>
      <c r="N182" s="4"/>
      <c r="O182" s="4"/>
      <c r="P182" s="4"/>
      <c r="Q182" s="4">
        <f t="shared" si="30"/>
        <v>339.51</v>
      </c>
      <c r="R182" s="4">
        <f t="shared" si="31"/>
        <v>0.31593500000000002</v>
      </c>
      <c r="S182" s="4"/>
      <c r="T182" s="4">
        <f t="shared" si="28"/>
        <v>0.31593500000000002</v>
      </c>
      <c r="U182" s="14"/>
    </row>
    <row r="183" spans="1:21" x14ac:dyDescent="0.15">
      <c r="A183" s="14">
        <v>176</v>
      </c>
      <c r="B183" s="7" t="s">
        <v>189</v>
      </c>
      <c r="C183" s="19" t="s">
        <v>202</v>
      </c>
      <c r="D183" s="19">
        <v>11</v>
      </c>
      <c r="E183" s="19">
        <v>0.58960000000000001</v>
      </c>
      <c r="F183" s="1">
        <v>1006.03</v>
      </c>
      <c r="G183" s="2">
        <f t="shared" si="22"/>
        <v>10235.200000000001</v>
      </c>
      <c r="H183" s="3">
        <v>9477.7000000000007</v>
      </c>
      <c r="I183" s="20">
        <v>757.5</v>
      </c>
      <c r="J183" s="20">
        <v>0</v>
      </c>
      <c r="K183" s="20">
        <f t="shared" si="29"/>
        <v>1.02352</v>
      </c>
      <c r="L183" s="16">
        <f t="shared" si="23"/>
        <v>0</v>
      </c>
      <c r="M183" s="4"/>
      <c r="N183" s="4"/>
      <c r="O183" s="4"/>
      <c r="P183" s="4"/>
      <c r="Q183" s="4">
        <f t="shared" si="30"/>
        <v>1006.03</v>
      </c>
      <c r="R183" s="4">
        <f t="shared" si="31"/>
        <v>1.02352</v>
      </c>
      <c r="S183" s="4"/>
      <c r="T183" s="4">
        <f t="shared" si="28"/>
        <v>1.02352</v>
      </c>
      <c r="U183" s="14"/>
    </row>
    <row r="184" spans="1:21" x14ac:dyDescent="0.15">
      <c r="A184" s="14">
        <v>177</v>
      </c>
      <c r="B184" s="7" t="s">
        <v>189</v>
      </c>
      <c r="C184" s="19" t="s">
        <v>203</v>
      </c>
      <c r="D184" s="19">
        <v>8</v>
      </c>
      <c r="E184" s="19">
        <v>0.26500000000000001</v>
      </c>
      <c r="F184" s="1">
        <v>571</v>
      </c>
      <c r="G184" s="2">
        <f t="shared" si="22"/>
        <v>3013.21</v>
      </c>
      <c r="H184" s="3">
        <v>3013.21</v>
      </c>
      <c r="I184" s="20">
        <v>0</v>
      </c>
      <c r="J184" s="20">
        <v>0</v>
      </c>
      <c r="K184" s="20">
        <f t="shared" si="29"/>
        <v>0.30132100000000001</v>
      </c>
      <c r="L184" s="16">
        <f t="shared" si="23"/>
        <v>0</v>
      </c>
      <c r="M184" s="4"/>
      <c r="N184" s="4"/>
      <c r="O184" s="4"/>
      <c r="P184" s="4"/>
      <c r="Q184" s="4">
        <f t="shared" si="30"/>
        <v>571</v>
      </c>
      <c r="R184" s="4">
        <f t="shared" si="31"/>
        <v>0.30132100000000001</v>
      </c>
      <c r="S184" s="4"/>
      <c r="T184" s="4">
        <f t="shared" si="28"/>
        <v>0.30132100000000001</v>
      </c>
      <c r="U184" s="14"/>
    </row>
    <row r="185" spans="1:21" x14ac:dyDescent="0.15">
      <c r="A185" s="14">
        <v>178</v>
      </c>
      <c r="B185" s="7" t="s">
        <v>204</v>
      </c>
      <c r="C185" s="1" t="s">
        <v>205</v>
      </c>
      <c r="D185" s="1">
        <v>6</v>
      </c>
      <c r="E185" s="1">
        <v>0.20610000000000001</v>
      </c>
      <c r="F185" s="1">
        <v>514.15</v>
      </c>
      <c r="G185" s="2">
        <f t="shared" si="22"/>
        <v>2246</v>
      </c>
      <c r="H185" s="3">
        <v>2246</v>
      </c>
      <c r="I185" s="4">
        <v>0</v>
      </c>
      <c r="J185" s="4">
        <v>0</v>
      </c>
      <c r="K185" s="4">
        <f t="shared" si="29"/>
        <v>0.22459999999999999</v>
      </c>
      <c r="L185" s="16">
        <f t="shared" si="23"/>
        <v>0</v>
      </c>
      <c r="M185" s="4"/>
      <c r="N185" s="4"/>
      <c r="O185" s="4"/>
      <c r="P185" s="4"/>
      <c r="Q185" s="4">
        <f t="shared" si="30"/>
        <v>514.15</v>
      </c>
      <c r="R185" s="4">
        <f t="shared" si="31"/>
        <v>0.22459999999999999</v>
      </c>
      <c r="S185" s="4"/>
      <c r="T185" s="4">
        <f t="shared" si="28"/>
        <v>0.22459999999999999</v>
      </c>
      <c r="U185" s="14"/>
    </row>
    <row r="186" spans="1:21" x14ac:dyDescent="0.15">
      <c r="A186" s="14">
        <v>179</v>
      </c>
      <c r="B186" s="7" t="s">
        <v>204</v>
      </c>
      <c r="C186" s="1" t="s">
        <v>206</v>
      </c>
      <c r="D186" s="1">
        <v>7</v>
      </c>
      <c r="E186" s="1">
        <v>0.21229999999999999</v>
      </c>
      <c r="F186" s="1">
        <v>456.78</v>
      </c>
      <c r="G186" s="2">
        <f t="shared" si="22"/>
        <v>2043.3</v>
      </c>
      <c r="H186" s="3">
        <v>2043.3</v>
      </c>
      <c r="I186" s="4">
        <v>0</v>
      </c>
      <c r="J186" s="4">
        <v>0</v>
      </c>
      <c r="K186" s="4">
        <f t="shared" si="29"/>
        <v>0.20433000000000001</v>
      </c>
      <c r="L186" s="16">
        <f t="shared" si="23"/>
        <v>0</v>
      </c>
      <c r="M186" s="4"/>
      <c r="N186" s="4"/>
      <c r="O186" s="4"/>
      <c r="P186" s="4"/>
      <c r="Q186" s="4">
        <f t="shared" si="30"/>
        <v>456.78</v>
      </c>
      <c r="R186" s="4">
        <f t="shared" si="31"/>
        <v>0.20433000000000001</v>
      </c>
      <c r="S186" s="4"/>
      <c r="T186" s="4">
        <f t="shared" si="28"/>
        <v>0.20433000000000001</v>
      </c>
      <c r="U186" s="14"/>
    </row>
    <row r="187" spans="1:21" x14ac:dyDescent="0.15">
      <c r="A187" s="14">
        <v>180</v>
      </c>
      <c r="B187" s="7" t="s">
        <v>204</v>
      </c>
      <c r="C187" s="1" t="s">
        <v>207</v>
      </c>
      <c r="D187" s="1">
        <v>7</v>
      </c>
      <c r="E187" s="1">
        <v>0.2276</v>
      </c>
      <c r="F187" s="1">
        <v>690.18</v>
      </c>
      <c r="G187" s="2">
        <f t="shared" si="22"/>
        <v>2124.73</v>
      </c>
      <c r="H187" s="3">
        <v>2124.73</v>
      </c>
      <c r="I187" s="4">
        <v>0</v>
      </c>
      <c r="J187" s="4">
        <v>0</v>
      </c>
      <c r="K187" s="4">
        <f t="shared" si="29"/>
        <v>0.212473</v>
      </c>
      <c r="L187" s="16">
        <f t="shared" si="23"/>
        <v>0</v>
      </c>
      <c r="M187" s="4"/>
      <c r="N187" s="4"/>
      <c r="O187" s="4"/>
      <c r="P187" s="4"/>
      <c r="Q187" s="4">
        <f t="shared" si="30"/>
        <v>690.18</v>
      </c>
      <c r="R187" s="4">
        <f t="shared" si="31"/>
        <v>0.212473</v>
      </c>
      <c r="S187" s="4"/>
      <c r="T187" s="4">
        <f t="shared" si="28"/>
        <v>0.212473</v>
      </c>
      <c r="U187" s="14"/>
    </row>
    <row r="188" spans="1:21" x14ac:dyDescent="0.15">
      <c r="A188" s="14">
        <v>181</v>
      </c>
      <c r="B188" s="7" t="s">
        <v>204</v>
      </c>
      <c r="C188" s="1" t="s">
        <v>208</v>
      </c>
      <c r="D188" s="1">
        <v>7</v>
      </c>
      <c r="E188" s="1">
        <v>0.29099999999999998</v>
      </c>
      <c r="F188" s="1">
        <v>639.11</v>
      </c>
      <c r="G188" s="2">
        <f t="shared" si="22"/>
        <v>3373</v>
      </c>
      <c r="H188" s="3">
        <v>3373</v>
      </c>
      <c r="I188" s="4">
        <v>0</v>
      </c>
      <c r="J188" s="4">
        <v>0</v>
      </c>
      <c r="K188" s="4">
        <f t="shared" si="29"/>
        <v>0.33729999999999999</v>
      </c>
      <c r="L188" s="16">
        <f t="shared" si="23"/>
        <v>0</v>
      </c>
      <c r="M188" s="4"/>
      <c r="N188" s="4"/>
      <c r="O188" s="4"/>
      <c r="P188" s="4"/>
      <c r="Q188" s="4">
        <f t="shared" si="30"/>
        <v>639.11</v>
      </c>
      <c r="R188" s="4">
        <f t="shared" si="31"/>
        <v>0.33729999999999999</v>
      </c>
      <c r="S188" s="4"/>
      <c r="T188" s="4">
        <f t="shared" si="28"/>
        <v>0.33729999999999999</v>
      </c>
      <c r="U188" s="14"/>
    </row>
    <row r="189" spans="1:21" x14ac:dyDescent="0.15">
      <c r="A189" s="14">
        <v>182</v>
      </c>
      <c r="B189" s="7" t="s">
        <v>204</v>
      </c>
      <c r="C189" s="1" t="s">
        <v>209</v>
      </c>
      <c r="D189" s="1">
        <v>8</v>
      </c>
      <c r="E189" s="1">
        <v>0.23749999999999999</v>
      </c>
      <c r="F189" s="1">
        <v>498.58</v>
      </c>
      <c r="G189" s="2">
        <f t="shared" si="22"/>
        <v>2442</v>
      </c>
      <c r="H189" s="3">
        <v>2442</v>
      </c>
      <c r="I189" s="4">
        <v>0</v>
      </c>
      <c r="J189" s="4">
        <v>0</v>
      </c>
      <c r="K189" s="4">
        <f t="shared" si="29"/>
        <v>0.2442</v>
      </c>
      <c r="L189" s="16">
        <f t="shared" si="23"/>
        <v>0</v>
      </c>
      <c r="M189" s="4"/>
      <c r="N189" s="4"/>
      <c r="O189" s="4"/>
      <c r="P189" s="4"/>
      <c r="Q189" s="4">
        <f t="shared" si="30"/>
        <v>498.58</v>
      </c>
      <c r="R189" s="4">
        <f t="shared" si="31"/>
        <v>0.2442</v>
      </c>
      <c r="S189" s="4"/>
      <c r="T189" s="4">
        <f t="shared" si="28"/>
        <v>0.2442</v>
      </c>
      <c r="U189" s="14"/>
    </row>
    <row r="190" spans="1:21" x14ac:dyDescent="0.15">
      <c r="A190" s="14">
        <v>183</v>
      </c>
      <c r="B190" s="7" t="s">
        <v>204</v>
      </c>
      <c r="C190" s="1" t="s">
        <v>210</v>
      </c>
      <c r="D190" s="1">
        <v>4</v>
      </c>
      <c r="E190" s="1">
        <v>0.12520000000000001</v>
      </c>
      <c r="F190" s="1">
        <v>319.42</v>
      </c>
      <c r="G190" s="2">
        <f t="shared" si="22"/>
        <v>741.67</v>
      </c>
      <c r="H190" s="3">
        <v>741.67</v>
      </c>
      <c r="I190" s="4">
        <v>0</v>
      </c>
      <c r="J190" s="4">
        <v>0</v>
      </c>
      <c r="K190" s="4">
        <f t="shared" si="29"/>
        <v>7.4166999999999997E-2</v>
      </c>
      <c r="L190" s="16">
        <f t="shared" si="23"/>
        <v>0</v>
      </c>
      <c r="M190" s="4"/>
      <c r="N190" s="4"/>
      <c r="O190" s="4"/>
      <c r="P190" s="4"/>
      <c r="Q190" s="4">
        <f t="shared" si="30"/>
        <v>319.42</v>
      </c>
      <c r="R190" s="4">
        <f t="shared" si="31"/>
        <v>7.4166999999999997E-2</v>
      </c>
      <c r="S190" s="4"/>
      <c r="T190" s="4">
        <f t="shared" si="28"/>
        <v>7.4166999999999997E-2</v>
      </c>
      <c r="U190" s="14"/>
    </row>
    <row r="191" spans="1:21" x14ac:dyDescent="0.15">
      <c r="A191" s="14">
        <v>184</v>
      </c>
      <c r="B191" s="7" t="s">
        <v>204</v>
      </c>
      <c r="C191" s="1" t="s">
        <v>211</v>
      </c>
      <c r="D191" s="1">
        <v>4</v>
      </c>
      <c r="E191" s="1">
        <v>0.1961</v>
      </c>
      <c r="F191" s="1">
        <v>391.69</v>
      </c>
      <c r="G191" s="2">
        <f t="shared" si="22"/>
        <v>1631.81</v>
      </c>
      <c r="H191" s="3">
        <v>1631.81</v>
      </c>
      <c r="I191" s="4">
        <v>0</v>
      </c>
      <c r="J191" s="4">
        <v>0</v>
      </c>
      <c r="K191" s="4">
        <f t="shared" si="29"/>
        <v>0.16318099999999999</v>
      </c>
      <c r="L191" s="16">
        <f t="shared" si="23"/>
        <v>0</v>
      </c>
      <c r="M191" s="4"/>
      <c r="N191" s="4"/>
      <c r="O191" s="4"/>
      <c r="P191" s="4"/>
      <c r="Q191" s="4">
        <f t="shared" si="30"/>
        <v>391.69</v>
      </c>
      <c r="R191" s="4">
        <f t="shared" si="31"/>
        <v>0.16318099999999999</v>
      </c>
      <c r="S191" s="4"/>
      <c r="T191" s="4">
        <f t="shared" si="28"/>
        <v>0.16318099999999999</v>
      </c>
      <c r="U191" s="21"/>
    </row>
    <row r="192" spans="1:21" x14ac:dyDescent="0.15">
      <c r="A192" s="14">
        <v>185</v>
      </c>
      <c r="B192" s="7" t="s">
        <v>204</v>
      </c>
      <c r="C192" s="1" t="s">
        <v>223</v>
      </c>
      <c r="D192" s="1">
        <v>10</v>
      </c>
      <c r="E192" s="1">
        <v>0.29110000000000003</v>
      </c>
      <c r="F192" s="1">
        <v>876.79</v>
      </c>
      <c r="G192" s="2">
        <f t="shared" si="22"/>
        <v>3710.99</v>
      </c>
      <c r="H192" s="3">
        <v>3710.99</v>
      </c>
      <c r="I192" s="4">
        <v>0</v>
      </c>
      <c r="J192" s="4">
        <v>0</v>
      </c>
      <c r="K192" s="4">
        <f t="shared" si="29"/>
        <v>0.37109900000000001</v>
      </c>
      <c r="L192" s="16">
        <f t="shared" si="23"/>
        <v>0</v>
      </c>
      <c r="M192" s="4"/>
      <c r="N192" s="4"/>
      <c r="O192" s="4"/>
      <c r="P192" s="4"/>
      <c r="Q192" s="4">
        <f t="shared" si="30"/>
        <v>876.79</v>
      </c>
      <c r="R192" s="4">
        <f t="shared" si="31"/>
        <v>0.37109900000000001</v>
      </c>
      <c r="S192" s="4"/>
      <c r="T192" s="4">
        <f t="shared" si="28"/>
        <v>0.37109900000000001</v>
      </c>
      <c r="U192" s="21"/>
    </row>
    <row r="193" spans="1:21" x14ac:dyDescent="0.15">
      <c r="A193" s="14">
        <v>186</v>
      </c>
      <c r="B193" s="7" t="s">
        <v>204</v>
      </c>
      <c r="C193" s="1" t="s">
        <v>224</v>
      </c>
      <c r="D193" s="1">
        <v>8</v>
      </c>
      <c r="E193" s="1">
        <v>0.22209999999999999</v>
      </c>
      <c r="F193" s="1">
        <v>646.05999999999995</v>
      </c>
      <c r="G193" s="2">
        <f t="shared" si="22"/>
        <v>3073.7</v>
      </c>
      <c r="H193" s="3">
        <v>3073.7</v>
      </c>
      <c r="I193" s="4">
        <v>0</v>
      </c>
      <c r="J193" s="4">
        <v>0</v>
      </c>
      <c r="K193" s="4">
        <f t="shared" si="29"/>
        <v>0.30736999999999998</v>
      </c>
      <c r="L193" s="16">
        <f t="shared" si="23"/>
        <v>0</v>
      </c>
      <c r="M193" s="4"/>
      <c r="N193" s="4"/>
      <c r="O193" s="4"/>
      <c r="P193" s="4"/>
      <c r="Q193" s="4">
        <f t="shared" si="30"/>
        <v>646.05999999999995</v>
      </c>
      <c r="R193" s="4">
        <f t="shared" si="31"/>
        <v>0.30736999999999998</v>
      </c>
      <c r="S193" s="4"/>
      <c r="T193" s="4">
        <f t="shared" si="28"/>
        <v>0.30736999999999998</v>
      </c>
      <c r="U193" s="21"/>
    </row>
    <row r="194" spans="1:21" x14ac:dyDescent="0.15">
      <c r="A194" s="14">
        <v>187</v>
      </c>
      <c r="B194" s="7" t="s">
        <v>204</v>
      </c>
      <c r="C194" s="1" t="s">
        <v>212</v>
      </c>
      <c r="D194" s="1">
        <v>7</v>
      </c>
      <c r="E194" s="1">
        <v>0.2157</v>
      </c>
      <c r="F194" s="1">
        <v>580.88</v>
      </c>
      <c r="G194" s="2">
        <f t="shared" ref="G194:G200" si="32">H194+I194+J194</f>
        <v>3242.8</v>
      </c>
      <c r="H194" s="3">
        <v>3242.8</v>
      </c>
      <c r="I194" s="4">
        <v>0</v>
      </c>
      <c r="J194" s="4">
        <v>0</v>
      </c>
      <c r="K194" s="4">
        <f t="shared" si="29"/>
        <v>0.32428000000000001</v>
      </c>
      <c r="L194" s="16">
        <f t="shared" ref="L194:L200" si="33">+M194+N194+O194</f>
        <v>0</v>
      </c>
      <c r="M194" s="4"/>
      <c r="N194" s="4"/>
      <c r="O194" s="4"/>
      <c r="P194" s="4"/>
      <c r="Q194" s="4">
        <f t="shared" si="30"/>
        <v>580.88</v>
      </c>
      <c r="R194" s="4">
        <f t="shared" si="31"/>
        <v>0.32428000000000001</v>
      </c>
      <c r="S194" s="4"/>
      <c r="T194" s="4">
        <f t="shared" si="28"/>
        <v>0.32428000000000001</v>
      </c>
      <c r="U194" s="14"/>
    </row>
    <row r="195" spans="1:21" x14ac:dyDescent="0.15">
      <c r="A195" s="14">
        <v>188</v>
      </c>
      <c r="B195" s="7" t="s">
        <v>204</v>
      </c>
      <c r="C195" s="1" t="s">
        <v>213</v>
      </c>
      <c r="D195" s="1">
        <v>8</v>
      </c>
      <c r="E195" s="1">
        <v>0.19070000000000001</v>
      </c>
      <c r="F195" s="1">
        <v>613.36</v>
      </c>
      <c r="G195" s="2">
        <f t="shared" si="32"/>
        <v>2347</v>
      </c>
      <c r="H195" s="3">
        <v>2347</v>
      </c>
      <c r="I195" s="4">
        <v>0</v>
      </c>
      <c r="J195" s="4">
        <v>0</v>
      </c>
      <c r="K195" s="4">
        <f t="shared" si="29"/>
        <v>0.23469999999999999</v>
      </c>
      <c r="L195" s="16">
        <f t="shared" si="33"/>
        <v>0</v>
      </c>
      <c r="M195" s="4"/>
      <c r="N195" s="4"/>
      <c r="O195" s="4"/>
      <c r="P195" s="4"/>
      <c r="Q195" s="4">
        <f t="shared" si="30"/>
        <v>613.36</v>
      </c>
      <c r="R195" s="4">
        <f t="shared" si="31"/>
        <v>0.23469999999999999</v>
      </c>
      <c r="S195" s="4"/>
      <c r="T195" s="4">
        <f t="shared" si="28"/>
        <v>0.23469999999999999</v>
      </c>
      <c r="U195" s="14"/>
    </row>
    <row r="196" spans="1:21" x14ac:dyDescent="0.15">
      <c r="A196" s="14">
        <v>189</v>
      </c>
      <c r="B196" s="7" t="s">
        <v>204</v>
      </c>
      <c r="C196" s="1" t="s">
        <v>214</v>
      </c>
      <c r="D196" s="1">
        <v>6</v>
      </c>
      <c r="E196" s="1">
        <v>0.17599999999999999</v>
      </c>
      <c r="F196" s="1">
        <v>559.38</v>
      </c>
      <c r="G196" s="2">
        <f t="shared" si="32"/>
        <v>2695.9</v>
      </c>
      <c r="H196" s="3">
        <v>2695.9</v>
      </c>
      <c r="I196" s="4">
        <v>0</v>
      </c>
      <c r="J196" s="4">
        <v>0</v>
      </c>
      <c r="K196" s="4">
        <f t="shared" si="29"/>
        <v>0.26959</v>
      </c>
      <c r="L196" s="16">
        <f t="shared" si="33"/>
        <v>0</v>
      </c>
      <c r="M196" s="4"/>
      <c r="N196" s="4"/>
      <c r="O196" s="4"/>
      <c r="P196" s="4"/>
      <c r="Q196" s="4">
        <f t="shared" si="30"/>
        <v>559.38</v>
      </c>
      <c r="R196" s="4">
        <f t="shared" si="31"/>
        <v>0.26959</v>
      </c>
      <c r="S196" s="4"/>
      <c r="T196" s="4">
        <f t="shared" si="28"/>
        <v>0.26959</v>
      </c>
      <c r="U196" s="14"/>
    </row>
    <row r="197" spans="1:21" x14ac:dyDescent="0.15">
      <c r="A197" s="14">
        <v>190</v>
      </c>
      <c r="B197" s="7" t="s">
        <v>204</v>
      </c>
      <c r="C197" s="1" t="s">
        <v>215</v>
      </c>
      <c r="D197" s="1">
        <v>3</v>
      </c>
      <c r="E197" s="1">
        <v>0.20899999999999999</v>
      </c>
      <c r="F197" s="1">
        <v>592.32000000000005</v>
      </c>
      <c r="G197" s="2">
        <f t="shared" si="32"/>
        <v>2623.75</v>
      </c>
      <c r="H197" s="3">
        <v>2623.75</v>
      </c>
      <c r="I197" s="4">
        <v>0</v>
      </c>
      <c r="J197" s="4">
        <v>0</v>
      </c>
      <c r="K197" s="4">
        <f t="shared" si="29"/>
        <v>0.26237500000000002</v>
      </c>
      <c r="L197" s="16">
        <f t="shared" si="33"/>
        <v>0</v>
      </c>
      <c r="M197" s="4"/>
      <c r="N197" s="4"/>
      <c r="O197" s="4"/>
      <c r="P197" s="4"/>
      <c r="Q197" s="4">
        <f t="shared" si="30"/>
        <v>592.32000000000005</v>
      </c>
      <c r="R197" s="4">
        <f t="shared" si="31"/>
        <v>0.26237500000000002</v>
      </c>
      <c r="S197" s="4"/>
      <c r="T197" s="4">
        <f t="shared" si="28"/>
        <v>0.26237500000000002</v>
      </c>
      <c r="U197" s="14"/>
    </row>
    <row r="198" spans="1:21" x14ac:dyDescent="0.15">
      <c r="A198" s="14">
        <v>191</v>
      </c>
      <c r="B198" s="7" t="s">
        <v>204</v>
      </c>
      <c r="C198" s="1" t="s">
        <v>216</v>
      </c>
      <c r="D198" s="1">
        <v>6</v>
      </c>
      <c r="E198" s="1">
        <v>0.17749999999999999</v>
      </c>
      <c r="F198" s="1">
        <v>468.69</v>
      </c>
      <c r="G198" s="2">
        <f t="shared" si="32"/>
        <v>2551.0100000000002</v>
      </c>
      <c r="H198" s="3">
        <v>2551.0100000000002</v>
      </c>
      <c r="I198" s="4">
        <v>0</v>
      </c>
      <c r="J198" s="4">
        <v>0</v>
      </c>
      <c r="K198" s="4">
        <f t="shared" si="29"/>
        <v>0.25510100000000002</v>
      </c>
      <c r="L198" s="16">
        <f t="shared" si="33"/>
        <v>0</v>
      </c>
      <c r="M198" s="4"/>
      <c r="N198" s="4"/>
      <c r="O198" s="4"/>
      <c r="P198" s="4"/>
      <c r="Q198" s="4">
        <f t="shared" si="30"/>
        <v>468.69</v>
      </c>
      <c r="R198" s="4">
        <f t="shared" si="31"/>
        <v>0.25510100000000002</v>
      </c>
      <c r="S198" s="4"/>
      <c r="T198" s="4">
        <f t="shared" si="28"/>
        <v>0.25510100000000002</v>
      </c>
      <c r="U198" s="14"/>
    </row>
    <row r="199" spans="1:21" x14ac:dyDescent="0.15">
      <c r="A199" s="14">
        <v>192</v>
      </c>
      <c r="B199" s="7" t="s">
        <v>204</v>
      </c>
      <c r="C199" s="1" t="s">
        <v>217</v>
      </c>
      <c r="D199" s="1">
        <v>4</v>
      </c>
      <c r="E199" s="1">
        <v>0.13919999999999999</v>
      </c>
      <c r="F199" s="1">
        <v>370.06</v>
      </c>
      <c r="G199" s="2">
        <f t="shared" si="32"/>
        <v>2017.56</v>
      </c>
      <c r="H199" s="3">
        <v>2017.56</v>
      </c>
      <c r="I199" s="4">
        <v>0</v>
      </c>
      <c r="J199" s="4">
        <v>0</v>
      </c>
      <c r="K199" s="4">
        <f t="shared" ref="K199:K200" si="34">+L199+P199+R199</f>
        <v>0.20175599999999999</v>
      </c>
      <c r="L199" s="16">
        <f t="shared" si="33"/>
        <v>0</v>
      </c>
      <c r="M199" s="4"/>
      <c r="N199" s="4"/>
      <c r="O199" s="4"/>
      <c r="P199" s="4"/>
      <c r="Q199" s="4">
        <f t="shared" si="30"/>
        <v>370.06</v>
      </c>
      <c r="R199" s="4">
        <f t="shared" si="31"/>
        <v>0.20175599999999999</v>
      </c>
      <c r="S199" s="4"/>
      <c r="T199" s="4">
        <f t="shared" si="28"/>
        <v>0.20175599999999999</v>
      </c>
      <c r="U199" s="14"/>
    </row>
    <row r="200" spans="1:21" x14ac:dyDescent="0.15">
      <c r="A200" s="14">
        <v>193</v>
      </c>
      <c r="B200" s="7" t="s">
        <v>204</v>
      </c>
      <c r="C200" s="1" t="s">
        <v>218</v>
      </c>
      <c r="D200" s="1">
        <v>5</v>
      </c>
      <c r="E200" s="1">
        <v>0.1389</v>
      </c>
      <c r="F200" s="1">
        <v>262.25</v>
      </c>
      <c r="G200" s="2">
        <f t="shared" si="32"/>
        <v>2045.59</v>
      </c>
      <c r="H200" s="3">
        <v>2045.59</v>
      </c>
      <c r="I200" s="4">
        <v>0</v>
      </c>
      <c r="J200" s="4">
        <v>0</v>
      </c>
      <c r="K200" s="4">
        <f t="shared" si="34"/>
        <v>0.20455899999999999</v>
      </c>
      <c r="L200" s="16">
        <f t="shared" si="33"/>
        <v>0</v>
      </c>
      <c r="M200" s="4"/>
      <c r="N200" s="4"/>
      <c r="O200" s="4"/>
      <c r="P200" s="4"/>
      <c r="Q200" s="4">
        <f t="shared" ref="Q200" si="35">+L200+P200+F200</f>
        <v>262.25</v>
      </c>
      <c r="R200" s="4">
        <f t="shared" si="31"/>
        <v>0.20455899999999999</v>
      </c>
      <c r="S200" s="4"/>
      <c r="T200" s="4">
        <f t="shared" si="28"/>
        <v>0.20455899999999999</v>
      </c>
      <c r="U200" s="14"/>
    </row>
  </sheetData>
  <autoFilter ref="A6:U200"/>
  <mergeCells count="20">
    <mergeCell ref="K5:K6"/>
    <mergeCell ref="K4:T4"/>
    <mergeCell ref="L5:O5"/>
    <mergeCell ref="Q5:Q6"/>
    <mergeCell ref="C4:C6"/>
    <mergeCell ref="D4:D6"/>
    <mergeCell ref="E4:E6"/>
    <mergeCell ref="F4:F6"/>
    <mergeCell ref="A2:U2"/>
    <mergeCell ref="R5:R6"/>
    <mergeCell ref="I5:I6"/>
    <mergeCell ref="J5:J6"/>
    <mergeCell ref="P5:P6"/>
    <mergeCell ref="A4:A6"/>
    <mergeCell ref="B4:B6"/>
    <mergeCell ref="S5:T5"/>
    <mergeCell ref="G4:J4"/>
    <mergeCell ref="G5:G6"/>
    <mergeCell ref="H5:H6"/>
    <mergeCell ref="U4:U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10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赵秀梅</cp:lastModifiedBy>
  <cp:revision>1</cp:revision>
  <cp:lastPrinted>2018-07-06T07:07:28Z</cp:lastPrinted>
  <dcterms:created xsi:type="dcterms:W3CDTF">2015-12-10T07:55:52Z</dcterms:created>
  <dcterms:modified xsi:type="dcterms:W3CDTF">2018-07-06T07:25:19Z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