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职业技能竞赛获奖（名次）选手激励预算表" sheetId="9" r:id="rId1"/>
    <sheet name="六公数据" sheetId="8" state="hidden" r:id="rId2"/>
    <sheet name="2019年预算参考" sheetId="6" state="hidden" r:id="rId3"/>
    <sheet name="经常性经费预测" sheetId="4" state="hidden" r:id="rId4"/>
  </sheets>
  <definedNames>
    <definedName name="_xlnm._FilterDatabase" localSheetId="1" hidden="1">六公数据!$A$2:$I$48</definedName>
    <definedName name="_xlnm._FilterDatabase" localSheetId="2" hidden="1">'2019年预算参考'!$A$3:$K$63</definedName>
    <definedName name="_xlnm._FilterDatabase" localSheetId="3" hidden="1">经常性经费预测!$A$10:$DD$13</definedName>
    <definedName name="_xlnm._FilterDatabase" localSheetId="0" hidden="1">'职业技能竞赛获奖（名次）选手激励预算表'!$A$2:$J$16</definedName>
    <definedName name="_xlnm.Print_Area" localSheetId="2">'2019年预算参考'!$A$1:$K$63</definedName>
    <definedName name="_xlnm.Print_Titles" localSheetId="2">'2019年预算参考'!$3:$3</definedName>
    <definedName name="_xlnm.Print_Titles" localSheetId="3">经常性经费预测!$3:$10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杨泳罗</author>
  </authors>
  <commentList>
    <comment ref="AN10" authorId="0">
      <text>
        <r>
          <rPr>
            <b/>
            <sz val="10"/>
            <rFont val="宋体"/>
            <charset val="134"/>
          </rPr>
          <t xml:space="preserve">岗位津贴+福利性补贴
</t>
        </r>
        <r>
          <rPr>
            <sz val="10"/>
            <rFont val="宋体"/>
            <charset val="134"/>
          </rPr>
          <t xml:space="preserve">
</t>
        </r>
      </text>
    </comment>
    <comment ref="AO10" authorId="0">
      <text>
        <r>
          <rPr>
            <b/>
            <sz val="9"/>
            <rFont val="宋体"/>
            <charset val="134"/>
          </rPr>
          <t>警衔津贴（公安、司法、监狱、强戒所、公安森林）+政法委机关工作津贴＋其他补贴（纪委工作补贴、审计人员岗位补贴）、值勤津贴、人民警察法定工作日之外加班补贴</t>
        </r>
      </text>
    </comment>
    <comment ref="AQ10" authorId="0">
      <text>
        <r>
          <rPr>
            <b/>
            <sz val="9"/>
            <rFont val="宋体"/>
            <charset val="134"/>
          </rPr>
          <t xml:space="preserve">信访补贴、机要补贴
</t>
        </r>
        <r>
          <rPr>
            <sz val="9"/>
            <rFont val="宋体"/>
            <charset val="134"/>
          </rPr>
          <t>2样特殊补贴</t>
        </r>
      </text>
    </comment>
    <comment ref="AT10" authorId="0">
      <text>
        <r>
          <rPr>
            <b/>
            <sz val="10"/>
            <rFont val="宋体"/>
            <charset val="134"/>
          </rPr>
          <t>中小学教师特殊补贴、全额事业特殊岗位津贴</t>
        </r>
      </text>
    </comment>
  </commentList>
</comments>
</file>

<file path=xl/sharedStrings.xml><?xml version="1.0" encoding="utf-8"?>
<sst xmlns="http://schemas.openxmlformats.org/spreadsheetml/2006/main" count="629" uniqueCount="364">
  <si>
    <t>江门市职业技能竞赛-获奖选手奖励发放公示表</t>
  </si>
  <si>
    <t>序号</t>
  </si>
  <si>
    <t>申请人</t>
  </si>
  <si>
    <t>所属单位（学校）</t>
  </si>
  <si>
    <t>竞赛名称</t>
  </si>
  <si>
    <t>竞赛类型</t>
  </si>
  <si>
    <t>竞赛项目</t>
  </si>
  <si>
    <t>类型</t>
  </si>
  <si>
    <t>获奖名次</t>
  </si>
  <si>
    <t>获奖选手归属地</t>
  </si>
  <si>
    <t>激励资金金额
（万元）</t>
  </si>
  <si>
    <t>汤钰如</t>
  </si>
  <si>
    <t>江门市新会技师学院</t>
  </si>
  <si>
    <t>第二届全国乡村振兴职业技能大赛广东省选拔赛</t>
  </si>
  <si>
    <t>省一类</t>
  </si>
  <si>
    <t>养老护理职工组</t>
  </si>
  <si>
    <t>个人赛</t>
  </si>
  <si>
    <r>
      <rPr>
        <sz val="11"/>
        <color rgb="FF000000"/>
        <rFont val="宋体"/>
        <charset val="134"/>
      </rPr>
      <t>金牌</t>
    </r>
  </si>
  <si>
    <t>新会区</t>
  </si>
  <si>
    <t>余嘉琪</t>
  </si>
  <si>
    <t>养老护理学生组</t>
  </si>
  <si>
    <t>容倩燕</t>
  </si>
  <si>
    <r>
      <rPr>
        <sz val="11"/>
        <color rgb="FF000000"/>
        <rFont val="宋体"/>
        <charset val="134"/>
      </rPr>
      <t>银牌</t>
    </r>
  </si>
  <si>
    <t>李静怡</t>
  </si>
  <si>
    <t>刘文龙</t>
  </si>
  <si>
    <t>中式面点学生组</t>
  </si>
  <si>
    <t>叶蔓莹</t>
  </si>
  <si>
    <t>江门市技师学院</t>
  </si>
  <si>
    <t>电子商务学生组</t>
  </si>
  <si>
    <t>市直</t>
  </si>
  <si>
    <t>张健锋</t>
  </si>
  <si>
    <t>电工职工组</t>
  </si>
  <si>
    <t>铜牌</t>
  </si>
  <si>
    <t>陈旺</t>
  </si>
  <si>
    <t>第六届粤港澳大湾区“粤菜师傅”技能大赛</t>
  </si>
  <si>
    <t>中式烹调师新秀组</t>
  </si>
  <si>
    <t>三等奖</t>
  </si>
  <si>
    <t>吴博年</t>
  </si>
  <si>
    <t>中式面点师名厨组</t>
  </si>
  <si>
    <t>曾能丽</t>
  </si>
  <si>
    <t>中式面点师新秀组</t>
  </si>
  <si>
    <t>张龙政</t>
  </si>
  <si>
    <t>2024年广东省制图员职业技能竞赛</t>
  </si>
  <si>
    <t>制图员学生组</t>
  </si>
  <si>
    <t>二等奖</t>
  </si>
  <si>
    <t>陈清柳</t>
  </si>
  <si>
    <t>陈家乐</t>
  </si>
  <si>
    <t>一、2019年各项目预算额度</t>
  </si>
  <si>
    <t>一级项目</t>
  </si>
  <si>
    <t>二级项目</t>
  </si>
  <si>
    <t>预算金额</t>
  </si>
  <si>
    <t>江门市“一村一助理”工程专项资金</t>
  </si>
  <si>
    <t>党建工作专项资金</t>
  </si>
  <si>
    <t>城市基层党建工作经费</t>
  </si>
  <si>
    <t>全市“两新”组织党建工作保障机制专项资金</t>
  </si>
  <si>
    <t>党的基层组织建设经费市级配套资金</t>
  </si>
  <si>
    <t>对口支援工作经费</t>
  </si>
  <si>
    <t>援疆干部慰问经费</t>
  </si>
  <si>
    <t>援疆工作经费</t>
  </si>
  <si>
    <t>援疆援川干部慰问经费</t>
  </si>
  <si>
    <t>援川工作经费</t>
  </si>
  <si>
    <t>全市党建工作“亿元保障计划”专项资金</t>
  </si>
  <si>
    <t>组织事务经费</t>
  </si>
  <si>
    <t>党内集中教育工作经费</t>
  </si>
  <si>
    <t>党代表活动经费</t>
  </si>
  <si>
    <t>领导干部特殊困难补助</t>
  </si>
  <si>
    <t>基层干部学历提高班学费补助</t>
  </si>
  <si>
    <t>干部培训经费</t>
  </si>
  <si>
    <t>业务培训支出</t>
  </si>
  <si>
    <t>全市统筹干部教育培训经费</t>
  </si>
  <si>
    <t>部自身建设培训经费</t>
  </si>
  <si>
    <t>公务员管理专项支出</t>
  </si>
  <si>
    <t>集中采购目录外的采购项目</t>
  </si>
  <si>
    <t>大型修缮</t>
  </si>
  <si>
    <t>大楼维修（护）经费</t>
  </si>
  <si>
    <t>修缮工程</t>
  </si>
  <si>
    <t>专项业务支出</t>
  </si>
  <si>
    <t>业务接待支出</t>
  </si>
  <si>
    <t>其他专项业务支出</t>
  </si>
  <si>
    <t>办公设备维修和保养服务</t>
  </si>
  <si>
    <t>计算机设备维修和保养服务</t>
  </si>
  <si>
    <t>硒鼓粉盒</t>
  </si>
  <si>
    <t>印刷服务</t>
  </si>
  <si>
    <t>复印纸</t>
  </si>
  <si>
    <t>办公设备购置</t>
  </si>
  <si>
    <t>家具用具</t>
  </si>
  <si>
    <t>通用设备</t>
  </si>
  <si>
    <t>信息网络维护及软件购置更新</t>
  </si>
  <si>
    <t>二、2019年六公预算</t>
  </si>
  <si>
    <t>三级项目</t>
  </si>
  <si>
    <r>
      <rPr>
        <b/>
        <sz val="12"/>
        <color theme="1"/>
        <rFont val="宋体"/>
        <charset val="134"/>
      </rPr>
      <t>因公出国境</t>
    </r>
  </si>
  <si>
    <r>
      <rPr>
        <b/>
        <sz val="12"/>
        <color theme="1"/>
        <rFont val="宋体"/>
        <charset val="134"/>
      </rPr>
      <t>公务接待费</t>
    </r>
  </si>
  <si>
    <r>
      <rPr>
        <b/>
        <sz val="12"/>
        <color rgb="FF000000"/>
        <rFont val="U5B8Bu4F53"/>
        <charset val="134"/>
      </rPr>
      <t>公务用车运行维护费</t>
    </r>
  </si>
  <si>
    <r>
      <rPr>
        <b/>
        <sz val="12"/>
        <color rgb="FF000000"/>
        <rFont val="U5B8Bu4F53"/>
        <charset val="134"/>
      </rPr>
      <t>会议费</t>
    </r>
  </si>
  <si>
    <r>
      <rPr>
        <b/>
        <sz val="12"/>
        <color rgb="FF000000"/>
        <rFont val="宋体"/>
        <charset val="134"/>
      </rPr>
      <t>培训费</t>
    </r>
  </si>
  <si>
    <r>
      <rPr>
        <b/>
        <sz val="12"/>
        <color theme="1"/>
        <rFont val="宋体"/>
        <charset val="134"/>
      </rPr>
      <t>差旅费</t>
    </r>
  </si>
  <si>
    <r>
      <rPr>
        <sz val="12"/>
        <color rgb="FF000000"/>
        <rFont val="U5B8Bu4F53"/>
        <charset val="134"/>
      </rPr>
      <t>干部培训经费</t>
    </r>
  </si>
  <si>
    <r>
      <rPr>
        <sz val="12"/>
        <color rgb="FF000000"/>
        <rFont val="U5B8Bu4F53"/>
        <charset val="134"/>
      </rPr>
      <t>公务员管理专项支出</t>
    </r>
  </si>
  <si>
    <r>
      <rPr>
        <sz val="12"/>
        <color rgb="FF000000"/>
        <rFont val="U5B8Bu4F53"/>
        <charset val="134"/>
      </rPr>
      <t>公务员培训</t>
    </r>
  </si>
  <si>
    <r>
      <rPr>
        <sz val="12"/>
        <color rgb="FF000000"/>
        <rFont val="U5B8Bu4F53"/>
        <charset val="134"/>
      </rPr>
      <t>专项业务支出</t>
    </r>
  </si>
  <si>
    <r>
      <rPr>
        <sz val="12"/>
        <color rgb="FF000000"/>
        <rFont val="U5B8Bu4F53"/>
        <charset val="134"/>
      </rPr>
      <t>其他专项业务支出</t>
    </r>
  </si>
  <si>
    <r>
      <rPr>
        <sz val="12"/>
        <color rgb="FF000000"/>
        <rFont val="宋体"/>
        <charset val="134"/>
      </rPr>
      <t>非专项</t>
    </r>
  </si>
  <si>
    <r>
      <rPr>
        <sz val="12"/>
        <color rgb="FF000000"/>
        <rFont val="U5B8Bu4F53"/>
        <charset val="134"/>
      </rPr>
      <t>业务接待支出</t>
    </r>
  </si>
  <si>
    <r>
      <rPr>
        <sz val="12"/>
        <color rgb="FF000000"/>
        <rFont val="U5B8Bu4F53"/>
        <charset val="134"/>
      </rPr>
      <t>会议费</t>
    </r>
  </si>
  <si>
    <r>
      <rPr>
        <sz val="12"/>
        <color rgb="FF000000"/>
        <rFont val="U5B8Bu4F53"/>
        <charset val="134"/>
      </rPr>
      <t>业务培训支出</t>
    </r>
  </si>
  <si>
    <r>
      <rPr>
        <sz val="12"/>
        <color rgb="FF000000"/>
        <rFont val="U5B8Bu4F53"/>
        <charset val="134"/>
      </rPr>
      <t>全市统筹干部教育培训经费</t>
    </r>
  </si>
  <si>
    <r>
      <rPr>
        <sz val="12"/>
        <color rgb="FF000000"/>
        <rFont val="U5B8Bu4F53"/>
        <charset val="134"/>
      </rPr>
      <t>部自身建设培训经费</t>
    </r>
  </si>
  <si>
    <r>
      <rPr>
        <sz val="12"/>
        <color rgb="FF000000"/>
        <rFont val="宋体"/>
        <charset val="134"/>
      </rPr>
      <t>合计</t>
    </r>
  </si>
  <si>
    <t>2019年组织部专项支出预算（参考）</t>
  </si>
  <si>
    <t>单位：万元</t>
  </si>
  <si>
    <t>一级项目名称</t>
  </si>
  <si>
    <t>二级项目名称</t>
  </si>
  <si>
    <t>三级项目名称</t>
  </si>
  <si>
    <t>经济科目</t>
  </si>
  <si>
    <t>预算下达指标</t>
  </si>
  <si>
    <t>1-6月支出数</t>
  </si>
  <si>
    <t>剩余指标数</t>
  </si>
  <si>
    <t>支出进度%</t>
  </si>
  <si>
    <t>科室</t>
  </si>
  <si>
    <t xml:space="preserve">备注
</t>
  </si>
  <si>
    <t>合计</t>
  </si>
  <si>
    <t>（我部在全市综合项目支付进度排名第4名）</t>
  </si>
  <si>
    <t>*</t>
  </si>
  <si>
    <r>
      <rPr>
        <b/>
        <sz val="11"/>
        <color indexed="8"/>
        <rFont val="方正仿宋简体"/>
        <charset val="134"/>
      </rPr>
      <t>1.江门市</t>
    </r>
    <r>
      <rPr>
        <b/>
        <sz val="11"/>
        <color indexed="8"/>
        <rFont val="Times New Roman"/>
        <charset val="134"/>
      </rPr>
      <t>“</t>
    </r>
    <r>
      <rPr>
        <b/>
        <sz val="11"/>
        <color indexed="8"/>
        <rFont val="方正仿宋简体"/>
        <charset val="134"/>
      </rPr>
      <t>一村一助理</t>
    </r>
    <r>
      <rPr>
        <b/>
        <sz val="11"/>
        <color indexed="8"/>
        <rFont val="Times New Roman"/>
        <charset val="134"/>
      </rPr>
      <t>”</t>
    </r>
    <r>
      <rPr>
        <b/>
        <sz val="11"/>
        <color indexed="8"/>
        <rFont val="方正仿宋简体"/>
        <charset val="134"/>
      </rPr>
      <t>工程专项资金</t>
    </r>
  </si>
  <si>
    <r>
      <rPr>
        <sz val="11"/>
        <color indexed="8"/>
        <rFont val="方正仿宋简体"/>
        <charset val="134"/>
      </rPr>
      <t>江门市</t>
    </r>
    <r>
      <rPr>
        <sz val="11"/>
        <color indexed="8"/>
        <rFont val="Times New Roman"/>
        <charset val="134"/>
      </rPr>
      <t>“</t>
    </r>
    <r>
      <rPr>
        <sz val="11"/>
        <color indexed="8"/>
        <rFont val="方正仿宋简体"/>
        <charset val="134"/>
      </rPr>
      <t>一村一助理</t>
    </r>
    <r>
      <rPr>
        <sz val="11"/>
        <color indexed="8"/>
        <rFont val="Times New Roman"/>
        <charset val="134"/>
      </rPr>
      <t>”</t>
    </r>
    <r>
      <rPr>
        <sz val="11"/>
        <color indexed="8"/>
        <rFont val="方正仿宋简体"/>
        <charset val="134"/>
      </rPr>
      <t>工程专项资金</t>
    </r>
  </si>
  <si>
    <r>
      <rPr>
        <sz val="11"/>
        <rFont val="方正仿宋简体"/>
        <charset val="134"/>
      </rPr>
      <t>江门市</t>
    </r>
    <r>
      <rPr>
        <sz val="11"/>
        <rFont val="Times New Roman"/>
        <charset val="134"/>
      </rPr>
      <t>“</t>
    </r>
    <r>
      <rPr>
        <sz val="11"/>
        <rFont val="方正仿宋简体"/>
        <charset val="134"/>
      </rPr>
      <t>一村一助理</t>
    </r>
    <r>
      <rPr>
        <sz val="11"/>
        <rFont val="Times New Roman"/>
        <charset val="134"/>
      </rPr>
      <t>”</t>
    </r>
    <r>
      <rPr>
        <sz val="11"/>
        <rFont val="方正仿宋简体"/>
        <charset val="134"/>
      </rPr>
      <t>专项资金</t>
    </r>
  </si>
  <si>
    <r>
      <rPr>
        <sz val="11"/>
        <rFont val="方正仿宋简体"/>
        <charset val="134"/>
      </rPr>
      <t>委托业务费</t>
    </r>
  </si>
  <si>
    <r>
      <rPr>
        <sz val="11"/>
        <rFont val="方正仿宋简体"/>
        <charset val="134"/>
      </rPr>
      <t>组织二科</t>
    </r>
  </si>
  <si>
    <r>
      <rPr>
        <sz val="11"/>
        <rFont val="方正仿宋简体"/>
        <charset val="134"/>
      </rPr>
      <t>财政户，年初已分配各市区</t>
    </r>
  </si>
  <si>
    <r>
      <rPr>
        <sz val="11"/>
        <rFont val="方正仿宋简体"/>
        <charset val="134"/>
      </rPr>
      <t>江门市</t>
    </r>
    <r>
      <rPr>
        <sz val="11"/>
        <rFont val="Times New Roman"/>
        <charset val="134"/>
      </rPr>
      <t>“</t>
    </r>
    <r>
      <rPr>
        <sz val="11"/>
        <rFont val="方正仿宋简体"/>
        <charset val="134"/>
      </rPr>
      <t>一村一助理</t>
    </r>
    <r>
      <rPr>
        <sz val="11"/>
        <rFont val="Times New Roman"/>
        <charset val="134"/>
      </rPr>
      <t>”</t>
    </r>
    <r>
      <rPr>
        <sz val="11"/>
        <rFont val="方正仿宋简体"/>
        <charset val="134"/>
      </rPr>
      <t>招录工作</t>
    </r>
  </si>
  <si>
    <r>
      <rPr>
        <sz val="11"/>
        <rFont val="Times New Roman"/>
        <charset val="134"/>
      </rPr>
      <t>7</t>
    </r>
    <r>
      <rPr>
        <sz val="11"/>
        <rFont val="方正仿宋简体"/>
        <charset val="134"/>
      </rPr>
      <t>月</t>
    </r>
    <r>
      <rPr>
        <sz val="11"/>
        <rFont val="Times New Roman"/>
        <charset val="134"/>
      </rPr>
      <t>6</t>
    </r>
    <r>
      <rPr>
        <sz val="11"/>
        <rFont val="方正仿宋简体"/>
        <charset val="134"/>
      </rPr>
      <t>日完成笔试工作，</t>
    </r>
    <r>
      <rPr>
        <sz val="11"/>
        <rFont val="Times New Roman"/>
        <charset val="134"/>
      </rPr>
      <t>8</t>
    </r>
    <r>
      <rPr>
        <sz val="11"/>
        <rFont val="方正仿宋简体"/>
        <charset val="134"/>
      </rPr>
      <t>月</t>
    </r>
    <r>
      <rPr>
        <sz val="11"/>
        <rFont val="Times New Roman"/>
        <charset val="134"/>
      </rPr>
      <t>2</t>
    </r>
    <r>
      <rPr>
        <sz val="11"/>
        <rFont val="方正仿宋简体"/>
        <charset val="134"/>
      </rPr>
      <t>日开展资格复审，</t>
    </r>
    <r>
      <rPr>
        <sz val="11"/>
        <rFont val="Times New Roman"/>
        <charset val="134"/>
      </rPr>
      <t>8</t>
    </r>
    <r>
      <rPr>
        <sz val="11"/>
        <rFont val="方正仿宋简体"/>
        <charset val="134"/>
      </rPr>
      <t>月</t>
    </r>
    <r>
      <rPr>
        <sz val="11"/>
        <rFont val="Times New Roman"/>
        <charset val="134"/>
      </rPr>
      <t>8</t>
    </r>
    <r>
      <rPr>
        <sz val="11"/>
        <rFont val="方正仿宋简体"/>
        <charset val="134"/>
      </rPr>
      <t>日至</t>
    </r>
    <r>
      <rPr>
        <sz val="11"/>
        <rFont val="Times New Roman"/>
        <charset val="134"/>
      </rPr>
      <t>9</t>
    </r>
    <r>
      <rPr>
        <sz val="11"/>
        <rFont val="方正仿宋简体"/>
        <charset val="134"/>
      </rPr>
      <t>日开展面试工作。待面试工作完成后，即可将招考工作经费划拨给市人事考试院。</t>
    </r>
  </si>
  <si>
    <t>2.党建工作专项资金</t>
  </si>
  <si>
    <r>
      <rPr>
        <sz val="11"/>
        <color indexed="8"/>
        <rFont val="方正仿宋简体"/>
        <charset val="134"/>
      </rPr>
      <t>党建工作专项资金</t>
    </r>
  </si>
  <si>
    <r>
      <rPr>
        <sz val="11"/>
        <rFont val="方正仿宋简体"/>
        <charset val="134"/>
      </rPr>
      <t>党的基层组织建设经费市级配套资金</t>
    </r>
  </si>
  <si>
    <r>
      <rPr>
        <sz val="11"/>
        <rFont val="方正仿宋简体"/>
        <charset val="134"/>
      </rPr>
      <t>财政户，</t>
    </r>
    <r>
      <rPr>
        <sz val="11"/>
        <rFont val="Times New Roman"/>
        <charset val="134"/>
      </rPr>
      <t>7550.17</t>
    </r>
    <r>
      <rPr>
        <sz val="11"/>
        <rFont val="方正仿宋简体"/>
        <charset val="134"/>
      </rPr>
      <t>分配各市区（补助下级）</t>
    </r>
  </si>
  <si>
    <r>
      <rPr>
        <sz val="11"/>
        <rFont val="方正仿宋简体"/>
        <charset val="134"/>
      </rPr>
      <t>全市</t>
    </r>
    <r>
      <rPr>
        <sz val="11"/>
        <rFont val="Times New Roman"/>
        <charset val="134"/>
      </rPr>
      <t>“</t>
    </r>
    <r>
      <rPr>
        <sz val="11"/>
        <rFont val="方正仿宋简体"/>
        <charset val="134"/>
      </rPr>
      <t>两新</t>
    </r>
    <r>
      <rPr>
        <sz val="11"/>
        <rFont val="Times New Roman"/>
        <charset val="134"/>
      </rPr>
      <t>”</t>
    </r>
    <r>
      <rPr>
        <sz val="11"/>
        <rFont val="方正仿宋简体"/>
        <charset val="134"/>
      </rPr>
      <t>组织党建工作保障机制专项资金</t>
    </r>
  </si>
  <si>
    <r>
      <rPr>
        <sz val="11"/>
        <rFont val="方正仿宋简体"/>
        <charset val="134"/>
      </rPr>
      <t>组织三科</t>
    </r>
  </si>
  <si>
    <r>
      <rPr>
        <sz val="11"/>
        <rFont val="方正仿宋简体"/>
        <charset val="134"/>
      </rPr>
      <t>财政户，下达</t>
    </r>
    <r>
      <rPr>
        <sz val="11"/>
        <rFont val="Times New Roman"/>
        <charset val="134"/>
      </rPr>
      <t>290</t>
    </r>
    <r>
      <rPr>
        <sz val="11"/>
        <rFont val="方正仿宋简体"/>
        <charset val="134"/>
      </rPr>
      <t>万分配各市区（补助下级）</t>
    </r>
  </si>
  <si>
    <t>3.对口支援工作经费</t>
  </si>
  <si>
    <r>
      <rPr>
        <sz val="11"/>
        <color indexed="8"/>
        <rFont val="方正仿宋简体"/>
        <charset val="134"/>
      </rPr>
      <t>对口支援工作经费</t>
    </r>
  </si>
  <si>
    <t>援疆援川干部慰问工作经费</t>
  </si>
  <si>
    <r>
      <rPr>
        <sz val="11"/>
        <rFont val="方正仿宋简体"/>
        <charset val="134"/>
      </rPr>
      <t>援疆援川干部慰问经费</t>
    </r>
  </si>
  <si>
    <r>
      <rPr>
        <sz val="11"/>
        <rFont val="方正仿宋简体"/>
        <charset val="134"/>
      </rPr>
      <t>干部三科</t>
    </r>
  </si>
  <si>
    <t>对口扶贫对口支援挂职干部慰问工作经费</t>
  </si>
  <si>
    <t>财政户</t>
  </si>
  <si>
    <r>
      <rPr>
        <sz val="11"/>
        <rFont val="方正仿宋简体"/>
        <charset val="134"/>
      </rPr>
      <t>援疆工作经费</t>
    </r>
  </si>
  <si>
    <r>
      <rPr>
        <sz val="11"/>
        <rFont val="方正仿宋简体"/>
        <charset val="134"/>
      </rPr>
      <t>财政户，原预算</t>
    </r>
    <r>
      <rPr>
        <sz val="11"/>
        <rFont val="Times New Roman"/>
        <charset val="134"/>
      </rPr>
      <t>120</t>
    </r>
    <r>
      <rPr>
        <sz val="11"/>
        <rFont val="方正仿宋简体"/>
        <charset val="134"/>
      </rPr>
      <t>万，财政收回</t>
    </r>
    <r>
      <rPr>
        <sz val="11"/>
        <rFont val="Times New Roman"/>
        <charset val="134"/>
      </rPr>
      <t>60</t>
    </r>
    <r>
      <rPr>
        <sz val="11"/>
        <rFont val="方正仿宋简体"/>
        <charset val="134"/>
      </rPr>
      <t>万。</t>
    </r>
  </si>
  <si>
    <r>
      <rPr>
        <sz val="11"/>
        <rFont val="方正仿宋简体"/>
        <charset val="134"/>
      </rPr>
      <t>援川工作经费</t>
    </r>
  </si>
  <si>
    <t>财政户，因援川人员变动，故耽误了支付进度</t>
  </si>
  <si>
    <r>
      <rPr>
        <b/>
        <sz val="11"/>
        <color indexed="8"/>
        <rFont val="方正仿宋简体"/>
        <charset val="134"/>
      </rPr>
      <t>4.全市党建工作</t>
    </r>
    <r>
      <rPr>
        <b/>
        <sz val="11"/>
        <color indexed="8"/>
        <rFont val="Times New Roman"/>
        <charset val="134"/>
      </rPr>
      <t>“</t>
    </r>
    <r>
      <rPr>
        <b/>
        <sz val="11"/>
        <color indexed="8"/>
        <rFont val="方正仿宋简体"/>
        <charset val="134"/>
      </rPr>
      <t>亿元保障计划</t>
    </r>
    <r>
      <rPr>
        <b/>
        <sz val="11"/>
        <color indexed="8"/>
        <rFont val="Times New Roman"/>
        <charset val="134"/>
      </rPr>
      <t>”</t>
    </r>
    <r>
      <rPr>
        <b/>
        <sz val="11"/>
        <color indexed="8"/>
        <rFont val="方正仿宋简体"/>
        <charset val="134"/>
      </rPr>
      <t>专项资金</t>
    </r>
  </si>
  <si>
    <r>
      <rPr>
        <sz val="11"/>
        <color indexed="8"/>
        <rFont val="方正仿宋简体"/>
        <charset val="134"/>
      </rPr>
      <t>全市党建工作</t>
    </r>
    <r>
      <rPr>
        <sz val="11"/>
        <color indexed="8"/>
        <rFont val="Times New Roman"/>
        <charset val="134"/>
      </rPr>
      <t>“</t>
    </r>
    <r>
      <rPr>
        <sz val="11"/>
        <color indexed="8"/>
        <rFont val="方正仿宋简体"/>
        <charset val="134"/>
      </rPr>
      <t>亿元保障计划</t>
    </r>
    <r>
      <rPr>
        <sz val="11"/>
        <color indexed="8"/>
        <rFont val="Times New Roman"/>
        <charset val="134"/>
      </rPr>
      <t>”</t>
    </r>
    <r>
      <rPr>
        <sz val="11"/>
        <color indexed="8"/>
        <rFont val="方正仿宋简体"/>
        <charset val="134"/>
      </rPr>
      <t>专项资金</t>
    </r>
  </si>
  <si>
    <r>
      <rPr>
        <sz val="11"/>
        <rFont val="方正仿宋简体"/>
        <charset val="134"/>
      </rPr>
      <t>全市党建</t>
    </r>
    <r>
      <rPr>
        <sz val="11"/>
        <rFont val="Times New Roman"/>
        <charset val="134"/>
      </rPr>
      <t>“</t>
    </r>
    <r>
      <rPr>
        <sz val="11"/>
        <rFont val="方正仿宋简体"/>
        <charset val="134"/>
      </rPr>
      <t>亿元保障计划</t>
    </r>
    <r>
      <rPr>
        <sz val="11"/>
        <rFont val="Times New Roman"/>
        <charset val="134"/>
      </rPr>
      <t>”</t>
    </r>
    <r>
      <rPr>
        <sz val="11"/>
        <rFont val="方正仿宋简体"/>
        <charset val="134"/>
      </rPr>
      <t>专项资金</t>
    </r>
  </si>
  <si>
    <r>
      <rPr>
        <sz val="11"/>
        <rFont val="方正仿宋简体"/>
        <charset val="134"/>
      </rPr>
      <t>财政户。市党员教育基地升级改造未完成、镇街党群服务中心建设未成、软弱涣散村社区党组织未验收等原因。</t>
    </r>
  </si>
  <si>
    <t>5.组织事务经费</t>
  </si>
  <si>
    <r>
      <rPr>
        <sz val="11"/>
        <color indexed="8"/>
        <rFont val="方正仿宋简体"/>
        <charset val="134"/>
      </rPr>
      <t>组织事务经费</t>
    </r>
  </si>
  <si>
    <r>
      <rPr>
        <sz val="11"/>
        <rFont val="方正仿宋简体"/>
        <charset val="134"/>
      </rPr>
      <t>不忘初心党内集中教育经费</t>
    </r>
  </si>
  <si>
    <r>
      <rPr>
        <sz val="11"/>
        <rFont val="方正仿宋简体"/>
        <charset val="134"/>
      </rPr>
      <t>办公费</t>
    </r>
  </si>
  <si>
    <r>
      <rPr>
        <sz val="11"/>
        <rFont val="方正仿宋简体"/>
        <charset val="134"/>
      </rPr>
      <t>组织四科</t>
    </r>
  </si>
  <si>
    <r>
      <rPr>
        <sz val="11"/>
        <rFont val="方正仿宋简体"/>
        <charset val="134"/>
      </rPr>
      <t>我市</t>
    </r>
    <r>
      <rPr>
        <sz val="11"/>
        <rFont val="Times New Roman"/>
        <charset val="134"/>
      </rPr>
      <t>“</t>
    </r>
    <r>
      <rPr>
        <sz val="11"/>
        <rFont val="方正仿宋简体"/>
        <charset val="134"/>
      </rPr>
      <t>不忘初心、牢记使命</t>
    </r>
    <r>
      <rPr>
        <sz val="11"/>
        <rFont val="Times New Roman"/>
        <charset val="134"/>
      </rPr>
      <t>”</t>
    </r>
    <r>
      <rPr>
        <sz val="11"/>
        <rFont val="方正仿宋简体"/>
        <charset val="134"/>
      </rPr>
      <t>主题教育将从</t>
    </r>
    <r>
      <rPr>
        <sz val="11"/>
        <rFont val="Times New Roman"/>
        <charset val="134"/>
      </rPr>
      <t>9</t>
    </r>
    <r>
      <rPr>
        <sz val="11"/>
        <rFont val="方正仿宋简体"/>
        <charset val="134"/>
      </rPr>
      <t>月开始，目前还未正式启动。</t>
    </r>
  </si>
  <si>
    <r>
      <rPr>
        <sz val="11"/>
        <rFont val="方正仿宋简体"/>
        <charset val="134"/>
      </rPr>
      <t>党代表活动经费</t>
    </r>
  </si>
  <si>
    <r>
      <rPr>
        <sz val="11"/>
        <rFont val="方正仿宋简体"/>
        <charset val="134"/>
      </rPr>
      <t>组织一科</t>
    </r>
  </si>
  <si>
    <t>计划8月份进行支付。</t>
  </si>
  <si>
    <r>
      <rPr>
        <sz val="11"/>
        <rFont val="方正仿宋简体"/>
        <charset val="134"/>
      </rPr>
      <t>基层干部学历提高班学费补助</t>
    </r>
  </si>
  <si>
    <r>
      <rPr>
        <sz val="11"/>
        <rFont val="方正仿宋简体"/>
        <charset val="134"/>
      </rPr>
      <t>干部培训科</t>
    </r>
  </si>
  <si>
    <r>
      <rPr>
        <sz val="11"/>
        <rFont val="方正仿宋简体"/>
        <charset val="134"/>
      </rPr>
      <t>已在</t>
    </r>
    <r>
      <rPr>
        <sz val="11"/>
        <rFont val="Times New Roman"/>
        <charset val="134"/>
      </rPr>
      <t>7</t>
    </r>
    <r>
      <rPr>
        <sz val="11"/>
        <rFont val="方正仿宋简体"/>
        <charset val="134"/>
      </rPr>
      <t>月办理支付手续，本年度应付费用共</t>
    </r>
    <r>
      <rPr>
        <sz val="11"/>
        <rFont val="Times New Roman"/>
        <charset val="134"/>
      </rPr>
      <t>101.84</t>
    </r>
    <r>
      <rPr>
        <sz val="11"/>
        <rFont val="方正仿宋简体"/>
        <charset val="134"/>
      </rPr>
      <t>万。</t>
    </r>
  </si>
  <si>
    <r>
      <rPr>
        <sz val="11"/>
        <rFont val="方正仿宋简体"/>
        <charset val="134"/>
      </rPr>
      <t>领导干部特殊困难补助</t>
    </r>
  </si>
  <si>
    <r>
      <rPr>
        <sz val="11"/>
        <rFont val="方正仿宋简体"/>
        <charset val="134"/>
      </rPr>
      <t>商品和服务支出</t>
    </r>
  </si>
  <si>
    <r>
      <rPr>
        <sz val="11"/>
        <rFont val="方正仿宋简体"/>
        <charset val="134"/>
      </rPr>
      <t>干部一科、三科</t>
    </r>
  </si>
  <si>
    <t>6.干部培训经费</t>
  </si>
  <si>
    <r>
      <rPr>
        <sz val="11"/>
        <color indexed="8"/>
        <rFont val="方正仿宋简体"/>
        <charset val="134"/>
      </rPr>
      <t>干部培训经费</t>
    </r>
  </si>
  <si>
    <t>全市统筹干部教育培训、自身建设培训经费</t>
  </si>
  <si>
    <r>
      <rPr>
        <sz val="11"/>
        <rFont val="Times New Roman"/>
        <charset val="134"/>
      </rPr>
      <t>“</t>
    </r>
    <r>
      <rPr>
        <sz val="11"/>
        <rFont val="方正仿宋简体"/>
        <charset val="134"/>
      </rPr>
      <t>一把手</t>
    </r>
    <r>
      <rPr>
        <sz val="11"/>
        <rFont val="Times New Roman"/>
        <charset val="134"/>
      </rPr>
      <t>”</t>
    </r>
    <r>
      <rPr>
        <sz val="11"/>
        <rFont val="方正仿宋简体"/>
        <charset val="134"/>
      </rPr>
      <t>党建工作专题培训班</t>
    </r>
  </si>
  <si>
    <r>
      <rPr>
        <sz val="11"/>
        <rFont val="方正仿宋简体"/>
        <charset val="134"/>
      </rPr>
      <t>培训费</t>
    </r>
  </si>
  <si>
    <r>
      <rPr>
        <sz val="11"/>
        <rFont val="方正仿宋简体"/>
        <charset val="134"/>
      </rPr>
      <t>全市部门（单位）分管党建工作负责同志党建专题培训班</t>
    </r>
  </si>
  <si>
    <r>
      <rPr>
        <sz val="11"/>
        <rFont val="方正仿宋简体"/>
        <charset val="134"/>
      </rPr>
      <t>林书记要求临时增加的培训班，资金来源统筹</t>
    </r>
  </si>
  <si>
    <t>构建良好政治生态专题培训班</t>
  </si>
  <si>
    <r>
      <rPr>
        <sz val="11"/>
        <rFont val="方正仿宋简体"/>
        <charset val="134"/>
      </rPr>
      <t>计划</t>
    </r>
    <r>
      <rPr>
        <sz val="11"/>
        <rFont val="Times New Roman"/>
        <charset val="134"/>
      </rPr>
      <t>7</t>
    </r>
    <r>
      <rPr>
        <sz val="11"/>
        <rFont val="方正仿宋简体"/>
        <charset val="134"/>
      </rPr>
      <t>月</t>
    </r>
    <r>
      <rPr>
        <sz val="11"/>
        <rFont val="Times New Roman"/>
        <charset val="134"/>
      </rPr>
      <t>28</t>
    </r>
    <r>
      <rPr>
        <sz val="11"/>
        <rFont val="方正仿宋简体"/>
        <charset val="134"/>
      </rPr>
      <t>日开班。</t>
    </r>
    <r>
      <rPr>
        <sz val="11"/>
        <rFont val="Times New Roman"/>
        <charset val="134"/>
      </rPr>
      <t>(</t>
    </r>
    <r>
      <rPr>
        <sz val="11"/>
        <rFont val="方正仿宋简体"/>
        <charset val="134"/>
      </rPr>
      <t>经与中央党校沟通，此班改为</t>
    </r>
    <r>
      <rPr>
        <sz val="11"/>
        <rFont val="Times New Roman"/>
        <charset val="134"/>
      </rPr>
      <t>“</t>
    </r>
    <r>
      <rPr>
        <sz val="11"/>
        <rFont val="方正仿宋简体"/>
        <charset val="134"/>
      </rPr>
      <t>党性教育专题培训班</t>
    </r>
    <r>
      <rPr>
        <sz val="11"/>
        <rFont val="Times New Roman"/>
        <charset val="134"/>
      </rPr>
      <t>”</t>
    </r>
    <r>
      <rPr>
        <sz val="11"/>
        <rFont val="方正仿宋简体"/>
        <charset val="134"/>
      </rPr>
      <t>）</t>
    </r>
  </si>
  <si>
    <r>
      <rPr>
        <sz val="11"/>
        <rFont val="方正仿宋简体"/>
        <charset val="134"/>
      </rPr>
      <t>国企专题研修班</t>
    </r>
  </si>
  <si>
    <r>
      <rPr>
        <sz val="11"/>
        <rFont val="方正仿宋简体"/>
        <charset val="134"/>
      </rPr>
      <t>支付手续正在办理中。</t>
    </r>
  </si>
  <si>
    <r>
      <rPr>
        <sz val="11"/>
        <rFont val="方正仿宋简体"/>
        <charset val="134"/>
      </rPr>
      <t>培训管理者培训班</t>
    </r>
  </si>
  <si>
    <r>
      <rPr>
        <sz val="11"/>
        <rFont val="方正仿宋简体"/>
        <charset val="134"/>
      </rPr>
      <t>江门市领导干部学习贯彻中央、省委、市委重大战略部署专题研讨班</t>
    </r>
  </si>
  <si>
    <r>
      <rPr>
        <sz val="11"/>
        <rFont val="Times New Roman"/>
        <charset val="134"/>
      </rPr>
      <t>3</t>
    </r>
    <r>
      <rPr>
        <sz val="11"/>
        <rFont val="方正仿宋简体"/>
        <charset val="134"/>
      </rPr>
      <t>月底已举办的粤港澳发展规划纲要专题研讨班所需经费，在市委党校预算计划内列支，未产生其他超出费用，暂未有其他开支项目。</t>
    </r>
  </si>
  <si>
    <r>
      <rPr>
        <sz val="11"/>
        <rFont val="方正仿宋简体"/>
        <charset val="134"/>
      </rPr>
      <t>金融专题研修班</t>
    </r>
  </si>
  <si>
    <r>
      <rPr>
        <sz val="11"/>
        <rFont val="Times New Roman"/>
        <charset val="134"/>
      </rPr>
      <t>7</t>
    </r>
    <r>
      <rPr>
        <sz val="11"/>
        <rFont val="方正仿宋简体"/>
        <charset val="134"/>
      </rPr>
      <t>月</t>
    </r>
    <r>
      <rPr>
        <sz val="11"/>
        <rFont val="Times New Roman"/>
        <charset val="134"/>
      </rPr>
      <t>21</t>
    </r>
    <r>
      <rPr>
        <sz val="11"/>
        <rFont val="方正仿宋简体"/>
        <charset val="134"/>
      </rPr>
      <t>日开班。</t>
    </r>
  </si>
  <si>
    <r>
      <rPr>
        <sz val="11"/>
        <rFont val="方正仿宋简体"/>
        <charset val="134"/>
      </rPr>
      <t>骨干师资培训班</t>
    </r>
  </si>
  <si>
    <r>
      <rPr>
        <sz val="11"/>
        <rFont val="方正仿宋简体"/>
        <charset val="134"/>
      </rPr>
      <t>由党校承办，待党校提交清单后办理支付手续。</t>
    </r>
  </si>
  <si>
    <r>
      <rPr>
        <sz val="11"/>
        <rFont val="方正仿宋简体"/>
        <charset val="134"/>
      </rPr>
      <t>民营经济与民营企业专题研修班</t>
    </r>
  </si>
  <si>
    <r>
      <rPr>
        <sz val="11"/>
        <rFont val="方正仿宋简体"/>
        <charset val="134"/>
      </rPr>
      <t>计划</t>
    </r>
    <r>
      <rPr>
        <sz val="11"/>
        <rFont val="Times New Roman"/>
        <charset val="134"/>
      </rPr>
      <t>10</t>
    </r>
    <r>
      <rPr>
        <sz val="11"/>
        <rFont val="方正仿宋简体"/>
        <charset val="134"/>
      </rPr>
      <t>月办班。</t>
    </r>
  </si>
  <si>
    <r>
      <rPr>
        <sz val="11"/>
        <rFont val="方正仿宋简体"/>
        <charset val="134"/>
      </rPr>
      <t>省委组织部定向班</t>
    </r>
  </si>
  <si>
    <r>
      <rPr>
        <sz val="11"/>
        <rFont val="方正仿宋简体"/>
        <charset val="134"/>
      </rPr>
      <t>未产生另聘专家课酬。</t>
    </r>
  </si>
  <si>
    <r>
      <rPr>
        <sz val="11"/>
        <rFont val="方正仿宋简体"/>
        <charset val="134"/>
      </rPr>
      <t>江门干部大讲堂</t>
    </r>
  </si>
  <si>
    <r>
      <rPr>
        <sz val="11"/>
        <rFont val="方正仿宋简体"/>
        <charset val="134"/>
      </rPr>
      <t>干部大讲堂共</t>
    </r>
    <r>
      <rPr>
        <sz val="11"/>
        <rFont val="Times New Roman"/>
        <charset val="134"/>
      </rPr>
      <t>4</t>
    </r>
    <r>
      <rPr>
        <sz val="11"/>
        <rFont val="方正仿宋简体"/>
        <charset val="134"/>
      </rPr>
      <t>期，每季度</t>
    </r>
    <r>
      <rPr>
        <sz val="11"/>
        <rFont val="Times New Roman"/>
        <charset val="134"/>
      </rPr>
      <t>1</t>
    </r>
    <r>
      <rPr>
        <sz val="11"/>
        <rFont val="方正仿宋简体"/>
        <charset val="134"/>
      </rPr>
      <t>期，已举办</t>
    </r>
    <r>
      <rPr>
        <sz val="11"/>
        <rFont val="Times New Roman"/>
        <charset val="134"/>
      </rPr>
      <t>2</t>
    </r>
    <r>
      <rPr>
        <sz val="11"/>
        <rFont val="方正仿宋简体"/>
        <charset val="134"/>
      </rPr>
      <t>期，其中已结算</t>
    </r>
    <r>
      <rPr>
        <sz val="11"/>
        <rFont val="Times New Roman"/>
        <charset val="134"/>
      </rPr>
      <t>1</t>
    </r>
    <r>
      <rPr>
        <sz val="11"/>
        <rFont val="方正仿宋简体"/>
        <charset val="134"/>
      </rPr>
      <t>期，需等党校提交清单后办理支付手续。</t>
    </r>
  </si>
  <si>
    <r>
      <rPr>
        <sz val="11"/>
        <rFont val="方正仿宋简体"/>
        <charset val="134"/>
      </rPr>
      <t>全市组工干部党史国史教育专题培训班</t>
    </r>
  </si>
  <si>
    <r>
      <rPr>
        <sz val="11"/>
        <rFont val="方正仿宋简体"/>
        <charset val="134"/>
      </rPr>
      <t>机关党委</t>
    </r>
  </si>
  <si>
    <r>
      <rPr>
        <sz val="11"/>
        <rFont val="方正仿宋简体"/>
        <charset val="134"/>
      </rPr>
      <t>培训班分别于</t>
    </r>
    <r>
      <rPr>
        <sz val="11"/>
        <rFont val="Times New Roman"/>
        <charset val="134"/>
      </rPr>
      <t>7</t>
    </r>
    <r>
      <rPr>
        <sz val="11"/>
        <rFont val="方正仿宋简体"/>
        <charset val="134"/>
      </rPr>
      <t>月</t>
    </r>
    <r>
      <rPr>
        <sz val="11"/>
        <rFont val="Times New Roman"/>
        <charset val="134"/>
      </rPr>
      <t>14-19</t>
    </r>
    <r>
      <rPr>
        <sz val="11"/>
        <rFont val="方正仿宋简体"/>
        <charset val="134"/>
      </rPr>
      <t>日、</t>
    </r>
    <r>
      <rPr>
        <sz val="11"/>
        <rFont val="Times New Roman"/>
        <charset val="134"/>
      </rPr>
      <t>8</t>
    </r>
    <r>
      <rPr>
        <sz val="11"/>
        <rFont val="方正仿宋简体"/>
        <charset val="134"/>
      </rPr>
      <t>月</t>
    </r>
    <r>
      <rPr>
        <sz val="11"/>
        <rFont val="Times New Roman"/>
        <charset val="134"/>
      </rPr>
      <t>4-9</t>
    </r>
    <r>
      <rPr>
        <sz val="11"/>
        <rFont val="方正仿宋简体"/>
        <charset val="134"/>
      </rPr>
      <t>日开展，预计</t>
    </r>
    <r>
      <rPr>
        <sz val="11"/>
        <rFont val="Times New Roman"/>
        <charset val="134"/>
      </rPr>
      <t>8</t>
    </r>
    <r>
      <rPr>
        <sz val="11"/>
        <rFont val="方正仿宋简体"/>
        <charset val="134"/>
      </rPr>
      <t>月底前可完成支出。</t>
    </r>
  </si>
  <si>
    <r>
      <rPr>
        <sz val="11"/>
        <rFont val="方正仿宋简体"/>
        <charset val="134"/>
      </rPr>
      <t>全市组织工作公文写作专题培训班</t>
    </r>
  </si>
  <si>
    <r>
      <rPr>
        <sz val="11"/>
        <rFont val="方正仿宋简体"/>
        <charset val="134"/>
      </rPr>
      <t>调研科</t>
    </r>
  </si>
  <si>
    <r>
      <rPr>
        <sz val="11"/>
        <rFont val="方正仿宋简体"/>
        <charset val="134"/>
      </rPr>
      <t>今年省的会议是</t>
    </r>
    <r>
      <rPr>
        <sz val="11"/>
        <rFont val="Times New Roman"/>
        <charset val="134"/>
      </rPr>
      <t>6</t>
    </r>
    <r>
      <rPr>
        <sz val="11"/>
        <rFont val="方正仿宋简体"/>
        <charset val="134"/>
      </rPr>
      <t>月</t>
    </r>
    <r>
      <rPr>
        <sz val="11"/>
        <rFont val="Times New Roman"/>
        <charset val="134"/>
      </rPr>
      <t>20</t>
    </r>
    <r>
      <rPr>
        <sz val="11"/>
        <rFont val="方正仿宋简体"/>
        <charset val="134"/>
      </rPr>
      <t>日召开。该培训班计划</t>
    </r>
    <r>
      <rPr>
        <sz val="11"/>
        <rFont val="Times New Roman"/>
        <charset val="134"/>
      </rPr>
      <t>8</t>
    </r>
    <r>
      <rPr>
        <sz val="11"/>
        <rFont val="方正仿宋简体"/>
        <charset val="134"/>
      </rPr>
      <t>月底举办。</t>
    </r>
  </si>
  <si>
    <r>
      <rPr>
        <sz val="11"/>
        <rFont val="方正仿宋简体"/>
        <charset val="134"/>
      </rPr>
      <t>江门市村（社区）党组织书记专题培训班</t>
    </r>
  </si>
  <si>
    <r>
      <rPr>
        <sz val="11"/>
        <rFont val="方正仿宋简体"/>
        <charset val="134"/>
      </rPr>
      <t>全市镇（街）组织委员和专职组织员</t>
    </r>
    <r>
      <rPr>
        <sz val="11"/>
        <rFont val="Times New Roman"/>
        <charset val="134"/>
      </rPr>
      <t>“</t>
    </r>
    <r>
      <rPr>
        <sz val="11"/>
        <rFont val="方正仿宋简体"/>
        <charset val="134"/>
      </rPr>
      <t>提升组织力</t>
    </r>
    <r>
      <rPr>
        <sz val="11"/>
        <rFont val="Times New Roman"/>
        <charset val="134"/>
      </rPr>
      <t>”</t>
    </r>
    <r>
      <rPr>
        <sz val="11"/>
        <rFont val="方正仿宋简体"/>
        <charset val="134"/>
      </rPr>
      <t>专题培训班</t>
    </r>
  </si>
  <si>
    <r>
      <rPr>
        <sz val="11"/>
        <rFont val="方正仿宋简体"/>
        <charset val="134"/>
      </rPr>
      <t>江门市</t>
    </r>
    <r>
      <rPr>
        <sz val="11"/>
        <rFont val="Times New Roman"/>
        <charset val="134"/>
      </rPr>
      <t>“</t>
    </r>
    <r>
      <rPr>
        <sz val="11"/>
        <rFont val="方正仿宋简体"/>
        <charset val="134"/>
      </rPr>
      <t>两新</t>
    </r>
    <r>
      <rPr>
        <sz val="11"/>
        <rFont val="Times New Roman"/>
        <charset val="134"/>
      </rPr>
      <t>”</t>
    </r>
    <r>
      <rPr>
        <sz val="11"/>
        <rFont val="方正仿宋简体"/>
        <charset val="134"/>
      </rPr>
      <t>组织中青年党务骨干培训示范班</t>
    </r>
  </si>
  <si>
    <r>
      <rPr>
        <sz val="11"/>
        <rFont val="方正仿宋简体"/>
        <charset val="134"/>
      </rPr>
      <t>江门市</t>
    </r>
    <r>
      <rPr>
        <sz val="11"/>
        <rFont val="Times New Roman"/>
        <charset val="134"/>
      </rPr>
      <t>“</t>
    </r>
    <r>
      <rPr>
        <sz val="11"/>
        <rFont val="方正仿宋简体"/>
        <charset val="134"/>
      </rPr>
      <t>两新</t>
    </r>
    <r>
      <rPr>
        <sz val="11"/>
        <rFont val="Times New Roman"/>
        <charset val="134"/>
      </rPr>
      <t>”</t>
    </r>
    <r>
      <rPr>
        <sz val="11"/>
        <rFont val="方正仿宋简体"/>
        <charset val="134"/>
      </rPr>
      <t>组织党组织书记培训示范班</t>
    </r>
  </si>
  <si>
    <t>计划10月份支付。</t>
  </si>
  <si>
    <r>
      <rPr>
        <sz val="11"/>
        <rFont val="方正仿宋简体"/>
        <charset val="134"/>
      </rPr>
      <t>江门市</t>
    </r>
    <r>
      <rPr>
        <sz val="11"/>
        <rFont val="Times New Roman"/>
        <charset val="134"/>
      </rPr>
      <t>“</t>
    </r>
    <r>
      <rPr>
        <sz val="11"/>
        <rFont val="方正仿宋简体"/>
        <charset val="134"/>
      </rPr>
      <t>两新</t>
    </r>
    <r>
      <rPr>
        <sz val="11"/>
        <rFont val="Times New Roman"/>
        <charset val="134"/>
      </rPr>
      <t>”</t>
    </r>
    <r>
      <rPr>
        <sz val="11"/>
        <rFont val="方正仿宋简体"/>
        <charset val="134"/>
      </rPr>
      <t>组织通讯员培训班</t>
    </r>
  </si>
  <si>
    <r>
      <rPr>
        <sz val="11"/>
        <rFont val="方正仿宋简体"/>
        <charset val="134"/>
      </rPr>
      <t>市直机关党务干部能力素质提高班</t>
    </r>
  </si>
  <si>
    <r>
      <rPr>
        <sz val="11"/>
        <rFont val="方正仿宋简体"/>
        <charset val="134"/>
      </rPr>
      <t>分两期召开，一期在</t>
    </r>
    <r>
      <rPr>
        <sz val="11"/>
        <rFont val="Times New Roman"/>
        <charset val="134"/>
      </rPr>
      <t>7</t>
    </r>
    <r>
      <rPr>
        <sz val="11"/>
        <rFont val="方正仿宋简体"/>
        <charset val="134"/>
      </rPr>
      <t>月中旬，已经培训完成，正在等浙江大学寄回办班的合同。一期在</t>
    </r>
    <r>
      <rPr>
        <sz val="11"/>
        <rFont val="Times New Roman"/>
        <charset val="134"/>
      </rPr>
      <t>8</t>
    </r>
    <r>
      <rPr>
        <sz val="11"/>
        <rFont val="方正仿宋简体"/>
        <charset val="134"/>
      </rPr>
      <t>月上旬。</t>
    </r>
  </si>
  <si>
    <r>
      <rPr>
        <sz val="11"/>
        <rFont val="方正仿宋简体"/>
        <charset val="134"/>
      </rPr>
      <t>全市组织人事干部专题培训班</t>
    </r>
  </si>
  <si>
    <r>
      <rPr>
        <sz val="11"/>
        <rFont val="方正仿宋简体"/>
        <charset val="134"/>
      </rPr>
      <t>干部一科</t>
    </r>
  </si>
  <si>
    <t>初步计划在8月底办班。</t>
  </si>
  <si>
    <r>
      <rPr>
        <sz val="11"/>
        <rFont val="方正仿宋简体"/>
        <charset val="134"/>
      </rPr>
      <t>全市人事干部业务培训班</t>
    </r>
  </si>
  <si>
    <r>
      <rPr>
        <sz val="11"/>
        <rFont val="方正仿宋简体"/>
        <charset val="134"/>
      </rPr>
      <t>新修订《党政领导干部选拔任用工作条例》专题培训班</t>
    </r>
  </si>
  <si>
    <r>
      <rPr>
        <sz val="11"/>
        <rFont val="方正仿宋简体"/>
        <charset val="134"/>
      </rPr>
      <t>干部监督科</t>
    </r>
  </si>
  <si>
    <r>
      <rPr>
        <sz val="11"/>
        <rFont val="方正仿宋简体"/>
        <charset val="134"/>
      </rPr>
      <t>统筹使用</t>
    </r>
  </si>
  <si>
    <r>
      <rPr>
        <sz val="11"/>
        <rFont val="方正仿宋简体"/>
        <charset val="134"/>
      </rPr>
      <t>全市公务员信息更新采集和公务员统计业务培训班</t>
    </r>
  </si>
  <si>
    <r>
      <rPr>
        <sz val="11"/>
        <rFont val="方正仿宋简体"/>
        <charset val="134"/>
      </rPr>
      <t>信息科</t>
    </r>
  </si>
  <si>
    <r>
      <rPr>
        <sz val="11"/>
        <rFont val="方正仿宋简体"/>
        <charset val="134"/>
      </rPr>
      <t>按照工作计划，该培训班将于年底进行。</t>
    </r>
  </si>
  <si>
    <r>
      <rPr>
        <sz val="11"/>
        <rFont val="方正仿宋简体"/>
        <charset val="134"/>
      </rPr>
      <t>全市党内统计业务培训班</t>
    </r>
  </si>
  <si>
    <t>公务员培训费</t>
  </si>
  <si>
    <r>
      <rPr>
        <sz val="11"/>
        <rFont val="方正仿宋简体"/>
        <charset val="134"/>
      </rPr>
      <t>年轻干部能力提升培训班（科级公务员专门业务培训）</t>
    </r>
  </si>
  <si>
    <r>
      <rPr>
        <sz val="11"/>
        <rFont val="方正仿宋简体"/>
        <charset val="134"/>
      </rPr>
      <t>按照省的统一安排，在下半年落实。</t>
    </r>
  </si>
  <si>
    <r>
      <rPr>
        <sz val="11"/>
        <rFont val="方正仿宋简体"/>
        <charset val="134"/>
      </rPr>
      <t>市直公务员初任培训班</t>
    </r>
  </si>
  <si>
    <r>
      <rPr>
        <sz val="11"/>
        <rFont val="方正仿宋简体"/>
        <charset val="134"/>
      </rPr>
      <t>市直科级任职培训班</t>
    </r>
  </si>
  <si>
    <r>
      <rPr>
        <sz val="11"/>
        <rFont val="方正仿宋简体"/>
        <charset val="134"/>
      </rPr>
      <t>已结束，待党校提交清单后办理支付手续。</t>
    </r>
  </si>
  <si>
    <r>
      <rPr>
        <sz val="11"/>
        <rFont val="方正仿宋简体"/>
        <charset val="134"/>
      </rPr>
      <t>公务员对口培训班</t>
    </r>
  </si>
  <si>
    <r>
      <rPr>
        <sz val="11"/>
        <rFont val="方正仿宋简体"/>
        <charset val="134"/>
      </rPr>
      <t>在职（全员）培训班</t>
    </r>
  </si>
  <si>
    <r>
      <rPr>
        <sz val="11"/>
        <rFont val="方正仿宋简体"/>
        <charset val="134"/>
      </rPr>
      <t>双基培训班</t>
    </r>
  </si>
  <si>
    <t>7.大型修缮</t>
  </si>
  <si>
    <r>
      <rPr>
        <sz val="11"/>
        <color indexed="8"/>
        <rFont val="方正仿宋简体"/>
        <charset val="134"/>
      </rPr>
      <t>大型修缮</t>
    </r>
  </si>
  <si>
    <r>
      <rPr>
        <sz val="11"/>
        <rFont val="方正仿宋简体"/>
        <charset val="134"/>
      </rPr>
      <t>大型修缮费</t>
    </r>
  </si>
  <si>
    <r>
      <rPr>
        <sz val="11"/>
        <rFont val="方正仿宋简体"/>
        <charset val="134"/>
      </rPr>
      <t>维修（护）费</t>
    </r>
  </si>
  <si>
    <r>
      <rPr>
        <sz val="11"/>
        <rFont val="方正仿宋简体"/>
        <charset val="134"/>
      </rPr>
      <t>办公室</t>
    </r>
  </si>
  <si>
    <r>
      <rPr>
        <sz val="11"/>
        <rFont val="方正仿宋简体"/>
        <charset val="134"/>
      </rPr>
      <t>政府性基金预算安排。</t>
    </r>
  </si>
  <si>
    <t>8.专项业务支出</t>
  </si>
  <si>
    <r>
      <rPr>
        <sz val="11"/>
        <color indexed="8"/>
        <rFont val="方正仿宋简体"/>
        <charset val="134"/>
      </rPr>
      <t>专项业务支出</t>
    </r>
  </si>
  <si>
    <r>
      <rPr>
        <sz val="11"/>
        <rFont val="方正仿宋简体"/>
        <charset val="134"/>
      </rPr>
      <t>大组工网网络购置</t>
    </r>
  </si>
  <si>
    <r>
      <rPr>
        <sz val="11"/>
        <rFont val="方正仿宋简体"/>
        <charset val="134"/>
      </rPr>
      <t>网络设备购置</t>
    </r>
  </si>
  <si>
    <r>
      <rPr>
        <sz val="11"/>
        <rFont val="方正仿宋简体"/>
        <charset val="134"/>
      </rPr>
      <t>按照工作计划，该项工作将于</t>
    </r>
    <r>
      <rPr>
        <sz val="11"/>
        <rFont val="Times New Roman"/>
        <charset val="134"/>
      </rPr>
      <t>9</t>
    </r>
    <r>
      <rPr>
        <sz val="11"/>
        <rFont val="方正仿宋简体"/>
        <charset val="134"/>
      </rPr>
      <t>月份逐步开展。</t>
    </r>
  </si>
  <si>
    <r>
      <rPr>
        <sz val="11"/>
        <rFont val="方正仿宋简体"/>
        <charset val="134"/>
      </rPr>
      <t>办公设备购置</t>
    </r>
  </si>
  <si>
    <r>
      <rPr>
        <sz val="11"/>
        <rFont val="方正仿宋简体"/>
        <charset val="134"/>
      </rPr>
      <t>业务接待支出</t>
    </r>
  </si>
  <si>
    <r>
      <rPr>
        <sz val="11"/>
        <rFont val="方正仿宋简体"/>
        <charset val="134"/>
      </rPr>
      <t>接待费</t>
    </r>
  </si>
  <si>
    <r>
      <rPr>
        <sz val="11"/>
        <rFont val="方正仿宋简体"/>
        <charset val="134"/>
      </rPr>
      <t>会议费</t>
    </r>
  </si>
  <si>
    <r>
      <rPr>
        <sz val="11"/>
        <rFont val="方正仿宋简体"/>
        <charset val="134"/>
      </rPr>
      <t>干部人事档案整理服务费</t>
    </r>
  </si>
  <si>
    <r>
      <rPr>
        <sz val="11"/>
        <rFont val="方正仿宋简体"/>
        <charset val="134"/>
      </rPr>
      <t>按照工作计划，该项工作将于</t>
    </r>
    <r>
      <rPr>
        <sz val="11"/>
        <rFont val="Times New Roman"/>
        <charset val="134"/>
      </rPr>
      <t>9</t>
    </r>
    <r>
      <rPr>
        <sz val="11"/>
        <rFont val="方正仿宋简体"/>
        <charset val="134"/>
      </rPr>
      <t>月份正式开展。</t>
    </r>
  </si>
  <si>
    <r>
      <rPr>
        <sz val="11"/>
        <rFont val="方正仿宋简体"/>
        <charset val="134"/>
      </rPr>
      <t>黑龙江七台河市、四川甘孜州、广西崇左等地选派到我市直挂职干部的租住费用</t>
    </r>
  </si>
  <si>
    <r>
      <rPr>
        <sz val="11"/>
        <rFont val="方正仿宋简体"/>
        <charset val="134"/>
      </rPr>
      <t>租赁费</t>
    </r>
  </si>
  <si>
    <r>
      <rPr>
        <sz val="11"/>
        <rFont val="方正仿宋简体"/>
        <charset val="134"/>
      </rPr>
      <t>该笔资金由原对口支援工作经费援藏工作经费调整过来，计划</t>
    </r>
    <r>
      <rPr>
        <sz val="11"/>
        <rFont val="Times New Roman"/>
        <charset val="134"/>
      </rPr>
      <t>10</t>
    </r>
    <r>
      <rPr>
        <sz val="11"/>
        <rFont val="方正仿宋简体"/>
        <charset val="134"/>
      </rPr>
      <t>月份对七台河市挂职干部租赁费做一次结算，计划</t>
    </r>
    <r>
      <rPr>
        <sz val="11"/>
        <rFont val="Times New Roman"/>
        <charset val="134"/>
      </rPr>
      <t>12</t>
    </r>
    <r>
      <rPr>
        <sz val="11"/>
        <rFont val="方正仿宋简体"/>
        <charset val="134"/>
      </rPr>
      <t>月份对崇左市挂职干部租赁费做一次结算。</t>
    </r>
  </si>
  <si>
    <t>年中追加</t>
  </si>
  <si>
    <r>
      <rPr>
        <sz val="11"/>
        <rFont val="方正仿宋简体"/>
        <charset val="134"/>
      </rPr>
      <t>其他专项业务支出</t>
    </r>
  </si>
  <si>
    <r>
      <rPr>
        <sz val="11"/>
        <rFont val="方正仿宋简体"/>
        <charset val="134"/>
      </rPr>
      <t>其他商品和服务支出</t>
    </r>
  </si>
  <si>
    <t>手工录入</t>
  </si>
  <si>
    <t>数据</t>
  </si>
  <si>
    <t>公式</t>
  </si>
  <si>
    <t>设置公式部分</t>
  </si>
  <si>
    <t>修改部分</t>
  </si>
  <si>
    <t>有公式调整部分，或注意部分</t>
  </si>
  <si>
    <t>定员定额单位</t>
  </si>
  <si>
    <t>编制单位：江门市财政局</t>
  </si>
  <si>
    <t>日期：2019年1月29日</t>
  </si>
  <si>
    <t>2011年备注</t>
  </si>
  <si>
    <t>2012年备注</t>
  </si>
  <si>
    <t>2013年备注</t>
  </si>
  <si>
    <t>2014年备注</t>
  </si>
  <si>
    <t>2015年备注</t>
  </si>
  <si>
    <t>2016年备注</t>
  </si>
  <si>
    <t>2018年备注</t>
  </si>
  <si>
    <t>单位代码</t>
  </si>
  <si>
    <t>单位</t>
  </si>
  <si>
    <t>在职2019年功能科目</t>
  </si>
  <si>
    <t>离退休2019年功能科目</t>
  </si>
  <si>
    <t>归口业务科</t>
  </si>
  <si>
    <t>2019年预算</t>
  </si>
  <si>
    <t>2020年单位编制人数（增减纪委派驻人员）</t>
  </si>
  <si>
    <t>其中：</t>
  </si>
  <si>
    <t>实有人数
（2019年8月统发数据）</t>
  </si>
  <si>
    <t>单位离退休人数
（2018年10月）</t>
  </si>
  <si>
    <t>政府雇员</t>
  </si>
  <si>
    <t>经费计算标准（第四部分）</t>
  </si>
  <si>
    <t>核定经常性经费拨款</t>
  </si>
  <si>
    <t>在职</t>
  </si>
  <si>
    <t>事业单位增加补贴</t>
  </si>
  <si>
    <t>福利费</t>
  </si>
  <si>
    <t>离退休</t>
  </si>
  <si>
    <t>退休增加</t>
  </si>
  <si>
    <r>
      <rPr>
        <b/>
        <sz val="11"/>
        <rFont val="宋体"/>
        <charset val="134"/>
      </rPr>
      <t>公用经费</t>
    </r>
  </si>
  <si>
    <t>公用经费增加</t>
  </si>
  <si>
    <t>拨款总计</t>
  </si>
  <si>
    <t>在职个人及公用经费合计</t>
  </si>
  <si>
    <t>在职个人经费</t>
  </si>
  <si>
    <t>对个人和家庭的补助支出（离退休经费）</t>
  </si>
  <si>
    <t>公用经费</t>
  </si>
  <si>
    <r>
      <rPr>
        <b/>
        <sz val="11"/>
        <rFont val="宋体"/>
        <charset val="134"/>
      </rPr>
      <t>供给比例</t>
    </r>
    <r>
      <rPr>
        <b/>
        <sz val="11"/>
        <rFont val="Times New Roman"/>
        <charset val="134"/>
      </rPr>
      <t xml:space="preserve">%
</t>
    </r>
    <r>
      <rPr>
        <b/>
        <sz val="11"/>
        <rFont val="宋体"/>
        <charset val="134"/>
      </rPr>
      <t>（在职、公用）</t>
    </r>
  </si>
  <si>
    <r>
      <rPr>
        <b/>
        <sz val="11"/>
        <rFont val="宋体"/>
        <charset val="134"/>
      </rPr>
      <t>供给比例</t>
    </r>
    <r>
      <rPr>
        <b/>
        <sz val="11"/>
        <rFont val="Times New Roman"/>
        <charset val="134"/>
      </rPr>
      <t xml:space="preserve">%
</t>
    </r>
    <r>
      <rPr>
        <b/>
        <sz val="11"/>
        <rFont val="宋体"/>
        <charset val="134"/>
      </rPr>
      <t>（离退休）</t>
    </r>
  </si>
  <si>
    <t>工资福利支出</t>
  </si>
  <si>
    <t>对个人和家庭的补助支出（在职）</t>
  </si>
  <si>
    <t>小计</t>
  </si>
  <si>
    <t>日常公用经费</t>
  </si>
  <si>
    <t>公务交通补贴</t>
  </si>
  <si>
    <t>保留公车运行维护费</t>
  </si>
  <si>
    <t>公务出行租赁经费</t>
  </si>
  <si>
    <t>工资福利支出合计</t>
  </si>
  <si>
    <t>在编在职人员工资福利支出</t>
  </si>
  <si>
    <t>在编在职人员社会保障缴费</t>
  </si>
  <si>
    <t>科目代码</t>
  </si>
  <si>
    <t>科目名称</t>
  </si>
  <si>
    <t>编制</t>
  </si>
  <si>
    <t>单列编制</t>
  </si>
  <si>
    <t>纪委派驻人员</t>
  </si>
  <si>
    <t>离休</t>
  </si>
  <si>
    <t>退休</t>
  </si>
  <si>
    <t>退职</t>
  </si>
  <si>
    <t>原管理方式雇员（包含在在职实有人数中）</t>
  </si>
  <si>
    <t>现管理方式雇员</t>
  </si>
  <si>
    <t>基本工资</t>
  </si>
  <si>
    <t>正常津补贴</t>
  </si>
  <si>
    <t>行政单位特殊岗位津贴</t>
  </si>
  <si>
    <t>奖金（含年终考核称职奖）</t>
  </si>
  <si>
    <t>其他补贴</t>
  </si>
  <si>
    <t>市直机关单位年度绩效考核奖</t>
  </si>
  <si>
    <t>基础性绩效工资</t>
  </si>
  <si>
    <t>中小学教师、事业单位特殊岗位津贴</t>
  </si>
  <si>
    <t>奖励性绩效工资</t>
  </si>
  <si>
    <t>事业单位核增绩效工资</t>
  </si>
  <si>
    <t>住房改革补贴</t>
  </si>
  <si>
    <t>住房补贴（2210203）</t>
  </si>
  <si>
    <t>住房公积金（2210201）</t>
  </si>
  <si>
    <t>基本养老保险缴费（2080505）</t>
  </si>
  <si>
    <t>职业年金缴费（2080506）</t>
  </si>
  <si>
    <t>职工基本医疗保险缴费(2101101/2101102)</t>
  </si>
  <si>
    <t>公务员医疗补助缴费(2101103)</t>
  </si>
  <si>
    <t>工伤保险</t>
  </si>
  <si>
    <t>生育保险</t>
  </si>
  <si>
    <t>其他社会保障缴费（含教师失业保险）</t>
  </si>
  <si>
    <t>雇员工资</t>
  </si>
  <si>
    <t>雇员年终考核称职奖</t>
  </si>
  <si>
    <t>雇员年度绩效考核奖</t>
  </si>
  <si>
    <t>雇员住房公积金（2210201）</t>
  </si>
  <si>
    <t>雇员住房改革补贴</t>
  </si>
  <si>
    <t>雇员住房补贴（2210203）</t>
  </si>
  <si>
    <t>政府雇员医疗保险(2101101)</t>
  </si>
  <si>
    <t>政府雇员除医疗外社保缴费</t>
  </si>
  <si>
    <t>行政事业单位计生奖</t>
  </si>
  <si>
    <t>雇员计生奖</t>
  </si>
  <si>
    <t>其他(含教师节慰问金等）</t>
  </si>
  <si>
    <t>基本离退休费</t>
  </si>
  <si>
    <t>离退休人员补贴</t>
  </si>
  <si>
    <t>离退休人员节日津贴</t>
  </si>
  <si>
    <t>离退休人员住房改革补贴</t>
  </si>
  <si>
    <t>离退休春节慰问金</t>
  </si>
  <si>
    <t>基本医疗保险缴费(2101101/2101102)</t>
  </si>
  <si>
    <t>福利费小计</t>
  </si>
  <si>
    <t>福利费（在职）</t>
  </si>
  <si>
    <t>福利费（离退休）</t>
  </si>
  <si>
    <t>跟进</t>
  </si>
  <si>
    <t>大项</t>
  </si>
  <si>
    <t>一、公务员单位（含参依照单位）</t>
  </si>
  <si>
    <t>江机编办[2012]227号</t>
  </si>
  <si>
    <t>根据江机编办［2015］475号，增加编制4名</t>
  </si>
  <si>
    <t>根据江机编办［2017］47号，增加行政执法专项编制4名，增编后，核定编制46名</t>
  </si>
  <si>
    <t>中国共产党江门市委员会组织部</t>
  </si>
  <si>
    <t>2013201</t>
  </si>
  <si>
    <t>行政运行</t>
  </si>
  <si>
    <t>2080501</t>
  </si>
  <si>
    <t>归口管理的行政单位离退休</t>
  </si>
  <si>
    <t>行政政法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</si>
</sst>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yy\.mm\.dd"/>
    <numFmt numFmtId="178" formatCode="_-&quot;$&quot;\ * #,##0_-;_-&quot;$&quot;\ * #,##0\-;_-&quot;$&quot;\ * &quot;-&quot;_-;_-@_-"/>
    <numFmt numFmtId="179" formatCode="\$#,##0.00;\(\$#,##0.00\)"/>
    <numFmt numFmtId="180" formatCode="_(&quot;$&quot;* #,##0_);_(&quot;$&quot;* \(#,##0\);_(&quot;$&quot;* &quot;-&quot;_);_(@_)"/>
    <numFmt numFmtId="181" formatCode="_-&quot;$&quot;\ * #,##0.00_-;_-&quot;$&quot;\ * #,##0.00\-;_-&quot;$&quot;\ * &quot;-&quot;??_-;_-@_-"/>
    <numFmt numFmtId="182" formatCode="&quot;$&quot;\ #,##0_-;[Red]&quot;$&quot;\ #,##0\-"/>
    <numFmt numFmtId="183" formatCode="&quot;$&quot;\ #,##0.00_-;[Red]&quot;$&quot;\ #,##0.00\-"/>
    <numFmt numFmtId="184" formatCode="_(&quot;$&quot;* #,##0.00_);_(&quot;$&quot;* \(#,##0.00\);_(&quot;$&quot;* &quot;-&quot;??_);_(@_)"/>
    <numFmt numFmtId="185" formatCode="#,##0.0_);\(#,##0.0\)"/>
    <numFmt numFmtId="186" formatCode="&quot;$&quot;#,##0_);[Red]\(&quot;$&quot;#,##0\)"/>
    <numFmt numFmtId="187" formatCode="_-* #,##0.00_-;\-* #,##0.00_-;_-* &quot;-&quot;??_-;_-@_-"/>
    <numFmt numFmtId="188" formatCode="_-* #,##0_-;\-* #,##0_-;_-* &quot;-&quot;_-;_-@_-"/>
    <numFmt numFmtId="189" formatCode="#,##0;\(#,##0\)"/>
    <numFmt numFmtId="190" formatCode="#\ ??/??"/>
    <numFmt numFmtId="191" formatCode="\$#,##0;\(\$#,##0\)"/>
    <numFmt numFmtId="192" formatCode="&quot;$&quot;#,##0.00_);[Red]\(&quot;$&quot;#,##0.00\)"/>
    <numFmt numFmtId="193" formatCode="0_ "/>
    <numFmt numFmtId="194" formatCode="0.0_ "/>
    <numFmt numFmtId="195" formatCode="_ * #,##0.000000_ ;_ * \-#,##0.000000_ ;_ * &quot;-&quot;??_ ;_ @_ "/>
    <numFmt numFmtId="196" formatCode="_ * #,##0.0000_ ;_ * \-#,##0.0000_ ;_ * &quot;-&quot;??_ ;_ @_ "/>
    <numFmt numFmtId="197" formatCode="_ * #,##0.00000_ ;_ * \-#,##0.00000_ ;_ * &quot;-&quot;??_ ;_ @_ "/>
    <numFmt numFmtId="198" formatCode="_ * #,##0_ ;_ * \-#,##0_ ;_ * &quot;-&quot;??_ ;_ @_ "/>
    <numFmt numFmtId="199" formatCode="#,##0.00_ "/>
    <numFmt numFmtId="200" formatCode="0.0000_ "/>
  </numFmts>
  <fonts count="125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2"/>
      <color indexed="12"/>
      <name val="宋体"/>
      <charset val="134"/>
    </font>
    <font>
      <b/>
      <sz val="11"/>
      <color indexed="12"/>
      <name val="宋体"/>
      <charset val="134"/>
    </font>
    <font>
      <sz val="10"/>
      <color indexed="61"/>
      <name val="宋体"/>
      <charset val="134"/>
    </font>
    <font>
      <b/>
      <sz val="12"/>
      <color indexed="12"/>
      <name val="宋体"/>
      <charset val="134"/>
    </font>
    <font>
      <b/>
      <sz val="20"/>
      <name val="宋体"/>
      <charset val="134"/>
    </font>
    <font>
      <b/>
      <sz val="10"/>
      <color indexed="12"/>
      <name val="宋体"/>
      <charset val="134"/>
    </font>
    <font>
      <b/>
      <sz val="8"/>
      <name val="宋体"/>
      <charset val="134"/>
    </font>
    <font>
      <sz val="10"/>
      <name val="MS Sans Serif"/>
      <charset val="134"/>
    </font>
    <font>
      <sz val="10"/>
      <color indexed="12"/>
      <name val="宋体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1"/>
      <color theme="1"/>
      <name val="方正仿宋简体"/>
      <charset val="134"/>
    </font>
    <font>
      <b/>
      <sz val="11"/>
      <name val="方正仿宋简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name val="方正仿宋简体"/>
      <charset val="134"/>
    </font>
    <font>
      <b/>
      <sz val="11"/>
      <color theme="1"/>
      <name val="Times New Roman"/>
      <charset val="134"/>
    </font>
    <font>
      <b/>
      <sz val="11"/>
      <color indexed="8"/>
      <name val="Times New Roman"/>
      <charset val="134"/>
    </font>
    <font>
      <b/>
      <sz val="11"/>
      <name val="Times New Roman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b/>
      <sz val="11"/>
      <color indexed="8"/>
      <name val="方正仿宋简体"/>
      <charset val="134"/>
    </font>
    <font>
      <sz val="11"/>
      <name val="方正仿宋简体"/>
      <charset val="134"/>
    </font>
    <font>
      <sz val="12"/>
      <color rgb="FF000000"/>
      <name val="U5B8Bu4F53"/>
      <charset val="134"/>
    </font>
    <font>
      <sz val="12"/>
      <name val="U5B8Bu4F53"/>
      <charset val="134"/>
    </font>
    <font>
      <b/>
      <sz val="12"/>
      <color theme="1"/>
      <name val="宋体"/>
      <charset val="134"/>
    </font>
    <font>
      <b/>
      <sz val="12"/>
      <color theme="1"/>
      <name val="Times New Roman"/>
      <charset val="134"/>
    </font>
    <font>
      <b/>
      <sz val="12"/>
      <color rgb="FF000000"/>
      <name val="Times New Roman"/>
      <charset val="134"/>
    </font>
    <font>
      <sz val="12"/>
      <color rgb="FF000000"/>
      <name val="Times New Roman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1"/>
      <name val="宋体"/>
      <charset val="134"/>
      <scheme val="minor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b/>
      <sz val="14"/>
      <name val="宋体"/>
      <charset val="134"/>
      <scheme val="minor"/>
    </font>
    <font>
      <b/>
      <sz val="12"/>
      <name val="仿宋"/>
      <charset val="134"/>
    </font>
    <font>
      <b/>
      <sz val="11"/>
      <name val="楷体"/>
      <charset val="134"/>
    </font>
    <font>
      <sz val="11"/>
      <name val="仿宋"/>
      <charset val="134"/>
    </font>
    <font>
      <sz val="11"/>
      <color rgb="FF000000"/>
      <name val="宋体"/>
      <charset val="134"/>
    </font>
    <font>
      <b/>
      <sz val="11"/>
      <name val="仿宋"/>
      <charset val="134"/>
    </font>
    <font>
      <b/>
      <sz val="16"/>
      <name val="宋体"/>
      <charset val="134"/>
      <scheme val="minor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indexed="17"/>
      <name val="宋体"/>
      <charset val="134"/>
    </font>
    <font>
      <sz val="11"/>
      <color indexed="52"/>
      <name val="宋体"/>
      <charset val="134"/>
    </font>
    <font>
      <sz val="11"/>
      <color indexed="9"/>
      <name val="宋体"/>
      <charset val="134"/>
    </font>
    <font>
      <sz val="8"/>
      <name val="Times New Roman"/>
      <charset val="134"/>
    </font>
    <font>
      <sz val="11"/>
      <color indexed="17"/>
      <name val="宋体"/>
      <charset val="134"/>
    </font>
    <font>
      <sz val="12"/>
      <color indexed="8"/>
      <name val="宋体"/>
      <charset val="134"/>
    </font>
    <font>
      <sz val="12"/>
      <color indexed="9"/>
      <name val="宋体"/>
      <charset val="134"/>
    </font>
    <font>
      <sz val="10"/>
      <name val="Arial"/>
      <charset val="134"/>
    </font>
    <font>
      <sz val="12"/>
      <color indexed="16"/>
      <name val="宋体"/>
      <charset val="134"/>
    </font>
    <font>
      <i/>
      <sz val="11"/>
      <color indexed="23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8"/>
      <color indexed="62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sz val="10"/>
      <name val="Helv"/>
      <charset val="134"/>
    </font>
    <font>
      <sz val="10"/>
      <color indexed="8"/>
      <name val="宋体"/>
      <charset val="134"/>
    </font>
    <font>
      <b/>
      <sz val="10"/>
      <name val="Tms Rmn"/>
      <charset val="134"/>
    </font>
    <font>
      <sz val="11"/>
      <color indexed="60"/>
      <name val="宋体"/>
      <charset val="134"/>
    </font>
    <font>
      <b/>
      <sz val="11"/>
      <color indexed="56"/>
      <name val="宋体"/>
      <charset val="134"/>
    </font>
    <font>
      <sz val="10"/>
      <name val="楷体"/>
      <charset val="134"/>
    </font>
    <font>
      <sz val="10"/>
      <name val="Times New Roman"/>
      <charset val="134"/>
    </font>
    <font>
      <b/>
      <sz val="13"/>
      <color indexed="56"/>
      <name val="宋体"/>
      <charset val="134"/>
    </font>
    <font>
      <sz val="7"/>
      <name val="Small Fonts"/>
      <charset val="134"/>
    </font>
    <font>
      <sz val="10"/>
      <name val="Geneva"/>
      <charset val="134"/>
    </font>
    <font>
      <b/>
      <sz val="18"/>
      <color indexed="56"/>
      <name val="宋体"/>
      <charset val="134"/>
    </font>
    <font>
      <sz val="12"/>
      <color indexed="20"/>
      <name val="宋体"/>
      <charset val="134"/>
    </font>
    <font>
      <sz val="8"/>
      <name val="Arial"/>
      <charset val="134"/>
    </font>
    <font>
      <sz val="10"/>
      <color indexed="8"/>
      <name val="Arial"/>
      <charset val="134"/>
    </font>
    <font>
      <b/>
      <sz val="9"/>
      <name val="Arial"/>
      <charset val="134"/>
    </font>
    <font>
      <b/>
      <sz val="12"/>
      <color indexed="8"/>
      <name val="宋体"/>
      <charset val="134"/>
    </font>
    <font>
      <sz val="12"/>
      <name val="Courier"/>
      <charset val="134"/>
    </font>
    <font>
      <sz val="10"/>
      <color indexed="8"/>
      <name val="MS Sans Serif"/>
      <charset val="134"/>
    </font>
    <font>
      <sz val="11"/>
      <color indexed="10"/>
      <name val="宋体"/>
      <charset val="134"/>
    </font>
    <font>
      <b/>
      <sz val="10"/>
      <name val="MS Sans Serif"/>
      <charset val="134"/>
    </font>
    <font>
      <sz val="12"/>
      <color indexed="9"/>
      <name val="Helv"/>
      <charset val="134"/>
    </font>
    <font>
      <sz val="12"/>
      <name val="Helv"/>
      <charset val="134"/>
    </font>
    <font>
      <b/>
      <sz val="12"/>
      <name val="Arial"/>
      <charset val="134"/>
    </font>
    <font>
      <b/>
      <sz val="14"/>
      <name val="楷体"/>
      <charset val="134"/>
    </font>
    <font>
      <b/>
      <sz val="10"/>
      <name val="Arial"/>
      <charset val="134"/>
    </font>
    <font>
      <sz val="9"/>
      <name val="Geneva"/>
      <charset val="134"/>
    </font>
    <font>
      <sz val="12"/>
      <name val="Times New Roman"/>
      <charset val="0"/>
    </font>
    <font>
      <sz val="11"/>
      <color indexed="8"/>
      <name val="方正仿宋简体"/>
      <charset val="134"/>
    </font>
    <font>
      <sz val="12"/>
      <color rgb="FF000000"/>
      <name val="宋体"/>
      <charset val="134"/>
    </font>
    <font>
      <sz val="11"/>
      <color indexed="8"/>
      <name val="Times New Roman"/>
      <charset val="134"/>
    </font>
    <font>
      <b/>
      <sz val="12"/>
      <color rgb="FF000000"/>
      <name val="U5B8Bu4F53"/>
      <charset val="134"/>
    </font>
    <font>
      <b/>
      <sz val="12"/>
      <color rgb="FF000000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0"/>
      <name val="宋体"/>
      <charset val="134"/>
    </font>
  </fonts>
  <fills count="79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3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31"/>
        <b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27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49"/>
      </patternFill>
    </fill>
    <fill>
      <patternFill patternType="lightUp">
        <fgColor indexed="9"/>
        <bgColor indexed="55"/>
      </patternFill>
    </fill>
    <fill>
      <patternFill patternType="mediumGray">
        <fgColor indexed="22"/>
      </patternFill>
    </fill>
    <fill>
      <patternFill patternType="solid">
        <fgColor indexed="12"/>
        <bgColor indexed="64"/>
      </patternFill>
    </fill>
    <fill>
      <patternFill patternType="solid">
        <fgColor indexed="15"/>
        <bgColor indexed="6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</fills>
  <borders count="6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36"/>
      </left>
      <right/>
      <top style="thick">
        <color indexed="36"/>
      </top>
      <bottom style="thin">
        <color auto="1"/>
      </bottom>
      <diagonal/>
    </border>
    <border>
      <left/>
      <right/>
      <top style="thick">
        <color indexed="36"/>
      </top>
      <bottom style="thin">
        <color auto="1"/>
      </bottom>
      <diagonal/>
    </border>
    <border>
      <left/>
      <right style="thick">
        <color indexed="36"/>
      </right>
      <top style="thick">
        <color indexed="36"/>
      </top>
      <bottom style="thin">
        <color auto="1"/>
      </bottom>
      <diagonal/>
    </border>
    <border>
      <left style="thick">
        <color indexed="36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ck">
        <color indexed="36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indexed="36"/>
      </right>
      <top style="thin">
        <color auto="1"/>
      </top>
      <bottom/>
      <diagonal/>
    </border>
    <border>
      <left style="double">
        <color indexed="10"/>
      </left>
      <right style="thin">
        <color auto="1"/>
      </right>
      <top style="double">
        <color indexed="10"/>
      </top>
      <bottom style="thin">
        <color auto="1"/>
      </bottom>
      <diagonal/>
    </border>
    <border>
      <left/>
      <right style="thin">
        <color auto="1"/>
      </right>
      <top style="double">
        <color indexed="1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10"/>
      </top>
      <bottom style="thin">
        <color auto="1"/>
      </bottom>
      <diagonal/>
    </border>
    <border>
      <left style="thin">
        <color auto="1"/>
      </left>
      <right style="double">
        <color indexed="10"/>
      </right>
      <top style="double">
        <color indexed="10"/>
      </top>
      <bottom style="thin">
        <color auto="1"/>
      </bottom>
      <diagonal/>
    </border>
    <border>
      <left style="double">
        <color rgb="FFFF0000"/>
      </left>
      <right/>
      <top style="double">
        <color indexed="10"/>
      </top>
      <bottom style="thin">
        <color auto="1"/>
      </bottom>
      <diagonal/>
    </border>
    <border>
      <left/>
      <right/>
      <top style="double">
        <color indexed="10"/>
      </top>
      <bottom style="thin">
        <color auto="1"/>
      </bottom>
      <diagonal/>
    </border>
    <border>
      <left/>
      <right style="double">
        <color indexed="10"/>
      </right>
      <top style="double">
        <color indexed="10"/>
      </top>
      <bottom style="thin">
        <color auto="1"/>
      </bottom>
      <diagonal/>
    </border>
    <border>
      <left style="thick">
        <color indexed="36"/>
      </left>
      <right style="thin">
        <color auto="1"/>
      </right>
      <top/>
      <bottom/>
      <diagonal/>
    </border>
    <border>
      <left style="thin">
        <color auto="1"/>
      </left>
      <right style="thick">
        <color indexed="36"/>
      </right>
      <top/>
      <bottom/>
      <diagonal/>
    </border>
    <border>
      <left style="double">
        <color indexed="10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indexed="10"/>
      </right>
      <top style="thin">
        <color auto="1"/>
      </top>
      <bottom style="thin">
        <color auto="1"/>
      </bottom>
      <diagonal/>
    </border>
    <border>
      <left style="double">
        <color rgb="FFFF0000"/>
      </left>
      <right style="thin">
        <color auto="1"/>
      </right>
      <top style="thin">
        <color auto="1"/>
      </top>
      <bottom/>
      <diagonal/>
    </border>
    <border>
      <left/>
      <right style="double">
        <color indexed="10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FF0000"/>
      </left>
      <right style="thin">
        <color auto="1"/>
      </right>
      <top/>
      <bottom/>
      <diagonal/>
    </border>
    <border>
      <left/>
      <right style="double">
        <color indexed="10"/>
      </right>
      <top/>
      <bottom/>
      <diagonal/>
    </border>
    <border>
      <left style="thick">
        <color indexed="36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indexed="36"/>
      </right>
      <top/>
      <bottom style="thin">
        <color auto="1"/>
      </bottom>
      <diagonal/>
    </border>
    <border>
      <left style="double">
        <color rgb="FFFF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10"/>
      </right>
      <top style="thin">
        <color auto="1"/>
      </top>
      <bottom style="thin">
        <color auto="1"/>
      </bottom>
      <diagonal/>
    </border>
    <border>
      <left/>
      <right style="double">
        <color indexed="10"/>
      </right>
      <top/>
      <bottom style="thin">
        <color auto="1"/>
      </bottom>
      <diagonal/>
    </border>
    <border>
      <left style="thick">
        <color indexed="36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36"/>
      </right>
      <top style="thin">
        <color auto="1"/>
      </top>
      <bottom style="thin">
        <color auto="1"/>
      </bottom>
      <diagonal/>
    </border>
    <border>
      <left style="double">
        <color indexed="1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rgb="FFFF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2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12" borderId="47" applyNumberFormat="0" applyFon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48" applyNumberFormat="0" applyFill="0" applyAlignment="0" applyProtection="0">
      <alignment vertical="center"/>
    </xf>
    <xf numFmtId="0" fontId="57" fillId="0" borderId="48" applyNumberFormat="0" applyFill="0" applyAlignment="0" applyProtection="0">
      <alignment vertical="center"/>
    </xf>
    <xf numFmtId="0" fontId="58" fillId="0" borderId="49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13" borderId="50" applyNumberFormat="0" applyAlignment="0" applyProtection="0">
      <alignment vertical="center"/>
    </xf>
    <xf numFmtId="0" fontId="60" fillId="14" borderId="51" applyNumberFormat="0" applyAlignment="0" applyProtection="0">
      <alignment vertical="center"/>
    </xf>
    <xf numFmtId="0" fontId="61" fillId="14" borderId="50" applyNumberFormat="0" applyAlignment="0" applyProtection="0">
      <alignment vertical="center"/>
    </xf>
    <xf numFmtId="0" fontId="62" fillId="15" borderId="52" applyNumberFormat="0" applyAlignment="0" applyProtection="0">
      <alignment vertical="center"/>
    </xf>
    <xf numFmtId="0" fontId="63" fillId="0" borderId="53" applyNumberFormat="0" applyFill="0" applyAlignment="0" applyProtection="0">
      <alignment vertical="center"/>
    </xf>
    <xf numFmtId="0" fontId="64" fillId="0" borderId="54" applyNumberFormat="0" applyFill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7" fillId="18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9" fillId="20" borderId="0" applyNumberFormat="0" applyBorder="0" applyAlignment="0" applyProtection="0">
      <alignment vertical="center"/>
    </xf>
    <xf numFmtId="0" fontId="69" fillId="3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9" fillId="23" borderId="0" applyNumberFormat="0" applyBorder="0" applyAlignment="0" applyProtection="0">
      <alignment vertical="center"/>
    </xf>
    <xf numFmtId="0" fontId="69" fillId="24" borderId="0" applyNumberFormat="0" applyBorder="0" applyAlignment="0" applyProtection="0">
      <alignment vertical="center"/>
    </xf>
    <xf numFmtId="0" fontId="68" fillId="25" borderId="0" applyNumberFormat="0" applyBorder="0" applyAlignment="0" applyProtection="0">
      <alignment vertical="center"/>
    </xf>
    <xf numFmtId="0" fontId="68" fillId="26" borderId="0" applyNumberFormat="0" applyBorder="0" applyAlignment="0" applyProtection="0">
      <alignment vertical="center"/>
    </xf>
    <xf numFmtId="0" fontId="69" fillId="27" borderId="0" applyNumberFormat="0" applyBorder="0" applyAlignment="0" applyProtection="0">
      <alignment vertical="center"/>
    </xf>
    <xf numFmtId="0" fontId="69" fillId="28" borderId="0" applyNumberFormat="0" applyBorder="0" applyAlignment="0" applyProtection="0">
      <alignment vertical="center"/>
    </xf>
    <xf numFmtId="0" fontId="68" fillId="29" borderId="0" applyNumberFormat="0" applyBorder="0" applyAlignment="0" applyProtection="0">
      <alignment vertical="center"/>
    </xf>
    <xf numFmtId="0" fontId="68" fillId="30" borderId="0" applyNumberFormat="0" applyBorder="0" applyAlignment="0" applyProtection="0">
      <alignment vertical="center"/>
    </xf>
    <xf numFmtId="0" fontId="69" fillId="31" borderId="0" applyNumberFormat="0" applyBorder="0" applyAlignment="0" applyProtection="0">
      <alignment vertical="center"/>
    </xf>
    <xf numFmtId="0" fontId="69" fillId="32" borderId="0" applyNumberFormat="0" applyBorder="0" applyAlignment="0" applyProtection="0">
      <alignment vertical="center"/>
    </xf>
    <xf numFmtId="0" fontId="68" fillId="33" borderId="0" applyNumberFormat="0" applyBorder="0" applyAlignment="0" applyProtection="0">
      <alignment vertical="center"/>
    </xf>
    <xf numFmtId="0" fontId="68" fillId="34" borderId="0" applyNumberFormat="0" applyBorder="0" applyAlignment="0" applyProtection="0">
      <alignment vertical="center"/>
    </xf>
    <xf numFmtId="0" fontId="69" fillId="35" borderId="0" applyNumberFormat="0" applyBorder="0" applyAlignment="0" applyProtection="0">
      <alignment vertical="center"/>
    </xf>
    <xf numFmtId="0" fontId="69" fillId="36" borderId="0" applyNumberFormat="0" applyBorder="0" applyAlignment="0" applyProtection="0">
      <alignment vertical="center"/>
    </xf>
    <xf numFmtId="0" fontId="68" fillId="37" borderId="0" applyNumberFormat="0" applyBorder="0" applyAlignment="0" applyProtection="0">
      <alignment vertical="center"/>
    </xf>
    <xf numFmtId="0" fontId="68" fillId="38" borderId="0" applyNumberFormat="0" applyBorder="0" applyAlignment="0" applyProtection="0">
      <alignment vertical="center"/>
    </xf>
    <xf numFmtId="0" fontId="69" fillId="39" borderId="0" applyNumberFormat="0" applyBorder="0" applyAlignment="0" applyProtection="0">
      <alignment vertical="center"/>
    </xf>
    <xf numFmtId="0" fontId="69" fillId="10" borderId="0" applyNumberFormat="0" applyBorder="0" applyAlignment="0" applyProtection="0">
      <alignment vertical="center"/>
    </xf>
    <xf numFmtId="0" fontId="68" fillId="40" borderId="0" applyNumberFormat="0" applyBorder="0" applyAlignment="0" applyProtection="0">
      <alignment vertical="center"/>
    </xf>
    <xf numFmtId="0" fontId="70" fillId="41" borderId="0" applyNumberFormat="0" applyBorder="0" applyAlignment="0" applyProtection="0">
      <alignment vertical="center"/>
    </xf>
    <xf numFmtId="0" fontId="71" fillId="42" borderId="0" applyNumberFormat="0" applyBorder="0" applyAlignment="0" applyProtection="0"/>
    <xf numFmtId="0" fontId="4" fillId="0" borderId="0"/>
    <xf numFmtId="0" fontId="3" fillId="0" borderId="0"/>
    <xf numFmtId="0" fontId="72" fillId="0" borderId="55" applyNumberFormat="0" applyFill="0" applyAlignment="0" applyProtection="0">
      <alignment vertical="center"/>
    </xf>
    <xf numFmtId="0" fontId="73" fillId="43" borderId="0" applyNumberFormat="0" applyBorder="0" applyAlignment="0" applyProtection="0">
      <alignment vertical="center"/>
    </xf>
    <xf numFmtId="0" fontId="74" fillId="0" borderId="0">
      <alignment horizontal="center" wrapText="1"/>
      <protection locked="0"/>
    </xf>
    <xf numFmtId="0" fontId="75" fillId="6" borderId="0" applyNumberFormat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0" fontId="76" fillId="44" borderId="0" applyNumberFormat="0" applyBorder="0" applyAlignment="0" applyProtection="0"/>
    <xf numFmtId="43" fontId="4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7" fillId="45" borderId="0" applyNumberFormat="0" applyBorder="0" applyAlignment="0" applyProtection="0"/>
    <xf numFmtId="0" fontId="73" fillId="46" borderId="0" applyNumberFormat="0" applyBorder="0" applyAlignment="0" applyProtection="0">
      <alignment vertical="center"/>
    </xf>
    <xf numFmtId="177" fontId="78" fillId="0" borderId="33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/>
    <xf numFmtId="0" fontId="70" fillId="47" borderId="0" applyNumberFormat="0" applyBorder="0" applyAlignment="0" applyProtection="0">
      <alignment vertical="center"/>
    </xf>
    <xf numFmtId="0" fontId="78" fillId="0" borderId="0"/>
    <xf numFmtId="0" fontId="4" fillId="0" borderId="0"/>
    <xf numFmtId="0" fontId="70" fillId="48" borderId="0" applyNumberFormat="0" applyBorder="0" applyAlignment="0" applyProtection="0">
      <alignment vertical="center"/>
    </xf>
    <xf numFmtId="0" fontId="79" fillId="49" borderId="0" applyNumberFormat="0" applyBorder="0" applyAlignment="0" applyProtection="0"/>
    <xf numFmtId="0" fontId="73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/>
    <xf numFmtId="0" fontId="39" fillId="0" borderId="0"/>
    <xf numFmtId="0" fontId="77" fillId="51" borderId="0" applyNumberFormat="0" applyBorder="0" applyAlignment="0" applyProtection="0"/>
    <xf numFmtId="0" fontId="77" fillId="52" borderId="0" applyNumberFormat="0" applyBorder="0" applyAlignment="0" applyProtection="0"/>
    <xf numFmtId="0" fontId="8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70" fillId="53" borderId="56" applyNumberFormat="0" applyFont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0" fontId="70" fillId="41" borderId="0" applyNumberFormat="0" applyBorder="0" applyAlignment="0" applyProtection="0">
      <alignment vertical="center"/>
    </xf>
    <xf numFmtId="0" fontId="73" fillId="54" borderId="0" applyNumberFormat="0" applyBorder="0" applyAlignment="0" applyProtection="0">
      <alignment vertical="center"/>
    </xf>
    <xf numFmtId="0" fontId="4" fillId="0" borderId="0">
      <alignment vertical="top"/>
    </xf>
    <xf numFmtId="0" fontId="77" fillId="51" borderId="0" applyNumberFormat="0" applyBorder="0" applyAlignment="0" applyProtection="0"/>
    <xf numFmtId="0" fontId="81" fillId="7" borderId="0" applyNumberFormat="0" applyBorder="0" applyAlignment="0" applyProtection="0">
      <alignment vertical="center"/>
    </xf>
    <xf numFmtId="0" fontId="81" fillId="7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70" fillId="41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77" fillId="55" borderId="0" applyNumberFormat="0" applyBorder="0" applyAlignment="0" applyProtection="0"/>
    <xf numFmtId="0" fontId="77" fillId="52" borderId="0" applyNumberFormat="0" applyBorder="0" applyAlignment="0" applyProtection="0"/>
    <xf numFmtId="9" fontId="0" fillId="0" borderId="0" applyFont="0" applyFill="0" applyBorder="0" applyAlignment="0" applyProtection="0">
      <alignment vertical="center"/>
    </xf>
    <xf numFmtId="0" fontId="70" fillId="7" borderId="0" applyNumberFormat="0" applyBorder="0" applyAlignment="0" applyProtection="0">
      <alignment vertical="center"/>
    </xf>
    <xf numFmtId="0" fontId="82" fillId="4" borderId="57" applyNumberFormat="0" applyAlignment="0" applyProtection="0">
      <alignment vertical="center"/>
    </xf>
    <xf numFmtId="0" fontId="82" fillId="4" borderId="57" applyNumberFormat="0" applyAlignment="0" applyProtection="0">
      <alignment vertical="center"/>
    </xf>
    <xf numFmtId="0" fontId="75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83" fillId="0" borderId="0" applyNumberFormat="0" applyFill="0" applyBorder="0" applyAlignment="0" applyProtection="0"/>
    <xf numFmtId="0" fontId="70" fillId="2" borderId="0" applyNumberFormat="0" applyBorder="0" applyAlignment="0" applyProtection="0">
      <alignment vertical="center"/>
    </xf>
    <xf numFmtId="0" fontId="73" fillId="56" borderId="0" applyNumberFormat="0" applyBorder="0" applyAlignment="0" applyProtection="0">
      <alignment vertical="center"/>
    </xf>
    <xf numFmtId="0" fontId="70" fillId="50" borderId="0" applyNumberFormat="0" applyBorder="0" applyAlignment="0" applyProtection="0">
      <alignment vertical="center"/>
    </xf>
    <xf numFmtId="0" fontId="70" fillId="6" borderId="0" applyNumberFormat="0" applyBorder="0" applyAlignment="0" applyProtection="0">
      <alignment vertical="center"/>
    </xf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84" fillId="57" borderId="58" applyNumberFormat="0" applyAlignment="0" applyProtection="0">
      <alignment vertical="center"/>
    </xf>
    <xf numFmtId="0" fontId="85" fillId="0" borderId="59" applyNumberFormat="0" applyFill="0" applyAlignment="0" applyProtection="0">
      <alignment vertical="center"/>
    </xf>
    <xf numFmtId="0" fontId="72" fillId="0" borderId="55" applyNumberFormat="0" applyFill="0" applyAlignment="0" applyProtection="0">
      <alignment vertical="center"/>
    </xf>
    <xf numFmtId="0" fontId="70" fillId="41" borderId="0" applyNumberFormat="0" applyBorder="0" applyAlignment="0" applyProtection="0">
      <alignment vertical="center"/>
    </xf>
    <xf numFmtId="0" fontId="86" fillId="48" borderId="57" applyNumberFormat="0" applyAlignment="0" applyProtection="0">
      <alignment vertical="center"/>
    </xf>
    <xf numFmtId="0" fontId="87" fillId="4" borderId="60" applyNumberFormat="0" applyAlignment="0" applyProtection="0">
      <alignment vertical="center"/>
    </xf>
    <xf numFmtId="0" fontId="70" fillId="7" borderId="0" applyNumberFormat="0" applyBorder="0" applyAlignment="0" applyProtection="0">
      <alignment vertical="center"/>
    </xf>
    <xf numFmtId="0" fontId="72" fillId="0" borderId="55" applyNumberFormat="0" applyFill="0" applyAlignment="0" applyProtection="0">
      <alignment vertical="center"/>
    </xf>
    <xf numFmtId="0" fontId="87" fillId="4" borderId="60" applyNumberFormat="0" applyAlignment="0" applyProtection="0">
      <alignment vertical="center"/>
    </xf>
    <xf numFmtId="0" fontId="86" fillId="48" borderId="57" applyNumberFormat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0" fontId="76" fillId="44" borderId="0" applyNumberFormat="0" applyBorder="0" applyAlignment="0" applyProtection="0"/>
    <xf numFmtId="0" fontId="14" fillId="0" borderId="0" applyNumberFormat="0" applyFont="0" applyFill="0" applyBorder="0" applyAlignment="0" applyProtection="0">
      <alignment horizontal="left"/>
    </xf>
    <xf numFmtId="43" fontId="4" fillId="0" borderId="0" applyFont="0" applyFill="0" applyBorder="0" applyAlignment="0" applyProtection="0">
      <alignment vertical="center"/>
    </xf>
    <xf numFmtId="0" fontId="72" fillId="0" borderId="55" applyNumberFormat="0" applyFill="0" applyAlignment="0" applyProtection="0">
      <alignment vertical="center"/>
    </xf>
    <xf numFmtId="0" fontId="75" fillId="6" borderId="0" applyNumberFormat="0" applyBorder="0" applyAlignment="0" applyProtection="0">
      <alignment vertical="center"/>
    </xf>
    <xf numFmtId="0" fontId="4" fillId="0" borderId="0"/>
    <xf numFmtId="0" fontId="76" fillId="58" borderId="0" applyNumberFormat="0" applyBorder="0" applyAlignment="0" applyProtection="0"/>
    <xf numFmtId="0" fontId="88" fillId="0" borderId="61" applyNumberFormat="0" applyFill="0" applyAlignment="0" applyProtection="0">
      <alignment vertical="center"/>
    </xf>
    <xf numFmtId="0" fontId="70" fillId="6" borderId="0" applyNumberFormat="0" applyBorder="0" applyAlignment="0" applyProtection="0">
      <alignment vertical="center"/>
    </xf>
    <xf numFmtId="0" fontId="89" fillId="0" borderId="0"/>
    <xf numFmtId="0" fontId="0" fillId="0" borderId="0">
      <alignment vertical="center"/>
    </xf>
    <xf numFmtId="0" fontId="4" fillId="53" borderId="56" applyNumberFormat="0" applyFont="0" applyAlignment="0" applyProtection="0">
      <alignment vertical="center"/>
    </xf>
    <xf numFmtId="0" fontId="73" fillId="50" borderId="0" applyNumberFormat="0" applyBorder="0" applyAlignment="0" applyProtection="0">
      <alignment vertical="center"/>
    </xf>
    <xf numFmtId="0" fontId="4" fillId="0" borderId="0"/>
    <xf numFmtId="0" fontId="4" fillId="53" borderId="56" applyNumberFormat="0" applyFont="0" applyAlignment="0" applyProtection="0">
      <alignment vertical="center"/>
    </xf>
    <xf numFmtId="0" fontId="0" fillId="0" borderId="0">
      <alignment vertical="center"/>
    </xf>
    <xf numFmtId="0" fontId="4" fillId="0" borderId="0"/>
    <xf numFmtId="0" fontId="77" fillId="59" borderId="0" applyNumberFormat="0" applyBorder="0" applyAlignment="0" applyProtection="0"/>
    <xf numFmtId="0" fontId="73" fillId="50" borderId="0" applyNumberFormat="0" applyBorder="0" applyAlignment="0" applyProtection="0">
      <alignment vertical="center"/>
    </xf>
    <xf numFmtId="0" fontId="86" fillId="48" borderId="57" applyNumberFormat="0" applyAlignment="0" applyProtection="0">
      <alignment vertical="center"/>
    </xf>
    <xf numFmtId="0" fontId="90" fillId="0" borderId="0">
      <alignment vertical="center"/>
    </xf>
    <xf numFmtId="15" fontId="14" fillId="0" borderId="0" applyFont="0" applyFill="0" applyBorder="0" applyAlignment="0" applyProtection="0"/>
    <xf numFmtId="0" fontId="4" fillId="53" borderId="56" applyNumberFormat="0" applyFont="0" applyAlignment="0" applyProtection="0">
      <alignment vertical="center"/>
    </xf>
    <xf numFmtId="0" fontId="4" fillId="0" borderId="0"/>
    <xf numFmtId="0" fontId="4" fillId="0" borderId="0">
      <alignment vertical="top"/>
    </xf>
    <xf numFmtId="0" fontId="4" fillId="0" borderId="0"/>
    <xf numFmtId="0" fontId="73" fillId="50" borderId="0" applyNumberFormat="0" applyBorder="0" applyAlignment="0" applyProtection="0">
      <alignment vertical="center"/>
    </xf>
    <xf numFmtId="0" fontId="4" fillId="53" borderId="56" applyNumberFormat="0" applyFont="0" applyAlignment="0" applyProtection="0">
      <alignment vertical="center"/>
    </xf>
    <xf numFmtId="0" fontId="70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76" fillId="60" borderId="0" applyNumberFormat="0" applyBorder="0" applyAlignment="0" applyProtection="0"/>
    <xf numFmtId="0" fontId="70" fillId="61" borderId="0" applyNumberFormat="0" applyBorder="0" applyAlignment="0" applyProtection="0">
      <alignment vertical="center"/>
    </xf>
    <xf numFmtId="0" fontId="4" fillId="0" borderId="0"/>
    <xf numFmtId="0" fontId="76" fillId="62" borderId="0" applyNumberFormat="0" applyBorder="0" applyAlignment="0" applyProtection="0"/>
    <xf numFmtId="0" fontId="4" fillId="0" borderId="0"/>
    <xf numFmtId="0" fontId="76" fillId="44" borderId="0" applyNumberFormat="0" applyBorder="0" applyAlignment="0" applyProtection="0"/>
    <xf numFmtId="0" fontId="4" fillId="53" borderId="56" applyNumberFormat="0" applyFont="0" applyAlignment="0" applyProtection="0">
      <alignment vertical="center"/>
    </xf>
    <xf numFmtId="0" fontId="70" fillId="47" borderId="0" applyNumberFormat="0" applyBorder="0" applyAlignment="0" applyProtection="0">
      <alignment vertical="center"/>
    </xf>
    <xf numFmtId="0" fontId="76" fillId="60" borderId="0" applyNumberFormat="0" applyBorder="0" applyAlignment="0" applyProtection="0"/>
    <xf numFmtId="0" fontId="0" fillId="0" borderId="0">
      <alignment vertical="center"/>
    </xf>
    <xf numFmtId="0" fontId="4" fillId="0" borderId="0"/>
    <xf numFmtId="43" fontId="4" fillId="0" borderId="0" applyFont="0" applyFill="0" applyBorder="0" applyAlignment="0" applyProtection="0"/>
    <xf numFmtId="0" fontId="76" fillId="44" borderId="0" applyNumberFormat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70" fillId="0" borderId="0">
      <alignment vertical="center"/>
    </xf>
    <xf numFmtId="0" fontId="76" fillId="44" borderId="0" applyNumberFormat="0" applyBorder="0" applyAlignment="0" applyProtection="0"/>
    <xf numFmtId="0" fontId="78" fillId="0" borderId="0"/>
    <xf numFmtId="0" fontId="4" fillId="0" borderId="0">
      <alignment vertical="center"/>
    </xf>
    <xf numFmtId="0" fontId="76" fillId="44" borderId="0" applyNumberFormat="0" applyBorder="0" applyAlignment="0" applyProtection="0"/>
    <xf numFmtId="0" fontId="86" fillId="48" borderId="57" applyNumberFormat="0" applyAlignment="0" applyProtection="0">
      <alignment vertical="center"/>
    </xf>
    <xf numFmtId="0" fontId="4" fillId="0" borderId="0">
      <alignment vertical="center"/>
    </xf>
    <xf numFmtId="0" fontId="70" fillId="41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76" fillId="59" borderId="0" applyNumberFormat="0" applyBorder="0" applyAlignment="0" applyProtection="0"/>
    <xf numFmtId="0" fontId="91" fillId="63" borderId="13">
      <protection locked="0"/>
    </xf>
    <xf numFmtId="0" fontId="4" fillId="0" borderId="0">
      <alignment vertical="center"/>
    </xf>
    <xf numFmtId="0" fontId="86" fillId="48" borderId="57" applyNumberFormat="0" applyAlignment="0" applyProtection="0">
      <alignment vertical="center"/>
    </xf>
    <xf numFmtId="0" fontId="76" fillId="44" borderId="0" applyNumberFormat="0" applyBorder="0" applyAlignment="0" applyProtection="0"/>
    <xf numFmtId="0" fontId="92" fillId="6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2" fillId="64" borderId="0" applyNumberFormat="0" applyBorder="0" applyAlignment="0" applyProtection="0">
      <alignment vertical="center"/>
    </xf>
    <xf numFmtId="0" fontId="81" fillId="7" borderId="0" applyNumberFormat="0" applyBorder="0" applyAlignment="0" applyProtection="0">
      <alignment vertical="center"/>
    </xf>
    <xf numFmtId="0" fontId="87" fillId="4" borderId="60" applyNumberFormat="0" applyAlignment="0" applyProtection="0">
      <alignment vertical="center"/>
    </xf>
    <xf numFmtId="0" fontId="0" fillId="0" borderId="0">
      <alignment vertical="center"/>
    </xf>
    <xf numFmtId="178" fontId="78" fillId="0" borderId="0" applyFont="0" applyFill="0" applyBorder="0" applyAlignment="0" applyProtection="0"/>
    <xf numFmtId="0" fontId="72" fillId="0" borderId="55" applyNumberFormat="0" applyFill="0" applyAlignment="0" applyProtection="0">
      <alignment vertical="center"/>
    </xf>
    <xf numFmtId="0" fontId="70" fillId="41" borderId="0" applyNumberFormat="0" applyBorder="0" applyAlignment="0" applyProtection="0">
      <alignment vertical="center"/>
    </xf>
    <xf numFmtId="0" fontId="87" fillId="4" borderId="60" applyNumberFormat="0" applyAlignment="0" applyProtection="0">
      <alignment vertical="center"/>
    </xf>
    <xf numFmtId="0" fontId="70" fillId="0" borderId="0">
      <alignment vertical="center"/>
    </xf>
    <xf numFmtId="0" fontId="9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79" fillId="49" borderId="0" applyNumberFormat="0" applyBorder="0" applyAlignment="0" applyProtection="0"/>
    <xf numFmtId="0" fontId="78" fillId="0" borderId="0"/>
    <xf numFmtId="0" fontId="80" fillId="0" borderId="0" applyNumberFormat="0" applyFill="0" applyBorder="0" applyAlignment="0" applyProtection="0">
      <alignment vertical="center"/>
    </xf>
    <xf numFmtId="0" fontId="86" fillId="48" borderId="57" applyNumberFormat="0" applyAlignment="0" applyProtection="0">
      <alignment vertical="center"/>
    </xf>
    <xf numFmtId="0" fontId="0" fillId="0" borderId="0"/>
    <xf numFmtId="0" fontId="73" fillId="43" borderId="0" applyNumberFormat="0" applyBorder="0" applyAlignment="0" applyProtection="0">
      <alignment vertical="center"/>
    </xf>
    <xf numFmtId="176" fontId="4" fillId="0" borderId="0" applyFont="0" applyFill="0" applyBorder="0" applyAlignment="0" applyProtection="0"/>
    <xf numFmtId="0" fontId="73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1" fillId="63" borderId="13">
      <protection locked="0"/>
    </xf>
    <xf numFmtId="0" fontId="73" fillId="56" borderId="0" applyNumberFormat="0" applyBorder="0" applyAlignment="0" applyProtection="0">
      <alignment vertical="center"/>
    </xf>
    <xf numFmtId="0" fontId="77" fillId="65" borderId="0" applyNumberFormat="0" applyBorder="0" applyAlignment="0" applyProtection="0"/>
    <xf numFmtId="0" fontId="70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/>
    <xf numFmtId="0" fontId="78" fillId="0" borderId="0" applyNumberFormat="0" applyFont="0" applyFill="0" applyBorder="0" applyAlignment="0" applyProtection="0"/>
    <xf numFmtId="0" fontId="76" fillId="44" borderId="0" applyNumberFormat="0" applyBorder="0" applyAlignment="0" applyProtection="0"/>
    <xf numFmtId="3" fontId="14" fillId="0" borderId="0" applyFont="0" applyFill="0" applyBorder="0" applyAlignment="0" applyProtection="0"/>
    <xf numFmtId="0" fontId="4" fillId="0" borderId="0"/>
    <xf numFmtId="0" fontId="73" fillId="66" borderId="0" applyNumberFormat="0" applyBorder="0" applyAlignment="0" applyProtection="0">
      <alignment vertical="center"/>
    </xf>
    <xf numFmtId="0" fontId="81" fillId="7" borderId="0" applyNumberFormat="0" applyBorder="0" applyAlignment="0" applyProtection="0">
      <alignment vertical="center"/>
    </xf>
    <xf numFmtId="14" fontId="74" fillId="0" borderId="0">
      <alignment horizontal="center" wrapText="1"/>
      <protection locked="0"/>
    </xf>
    <xf numFmtId="0" fontId="76" fillId="60" borderId="0" applyNumberFormat="0" applyBorder="0" applyAlignment="0" applyProtection="0"/>
    <xf numFmtId="0" fontId="73" fillId="43" borderId="0" applyNumberFormat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70" fillId="67" borderId="0" applyNumberFormat="0" applyBorder="0" applyAlignment="0" applyProtection="0">
      <alignment vertical="center"/>
    </xf>
    <xf numFmtId="0" fontId="75" fillId="6" borderId="0" applyNumberFormat="0" applyBorder="0" applyAlignment="0" applyProtection="0">
      <alignment vertical="center"/>
    </xf>
    <xf numFmtId="0" fontId="86" fillId="48" borderId="57" applyNumberFormat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94" fillId="0" borderId="33" applyNumberFormat="0" applyFill="0" applyProtection="0">
      <alignment horizontal="center"/>
    </xf>
    <xf numFmtId="179" fontId="95" fillId="0" borderId="0"/>
    <xf numFmtId="0" fontId="82" fillId="4" borderId="57" applyNumberFormat="0" applyAlignment="0" applyProtection="0">
      <alignment vertical="center"/>
    </xf>
    <xf numFmtId="0" fontId="92" fillId="6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4" fontId="4" fillId="0" borderId="0" applyFont="0" applyFill="0" applyBorder="0" applyAlignment="0" applyProtection="0">
      <alignment vertical="center"/>
    </xf>
    <xf numFmtId="0" fontId="4" fillId="0" borderId="0"/>
    <xf numFmtId="0" fontId="96" fillId="0" borderId="62" applyNumberFormat="0" applyFill="0" applyAlignment="0" applyProtection="0">
      <alignment vertical="center"/>
    </xf>
    <xf numFmtId="0" fontId="70" fillId="6" borderId="0" applyNumberFormat="0" applyBorder="0" applyAlignment="0" applyProtection="0">
      <alignment vertical="center"/>
    </xf>
    <xf numFmtId="0" fontId="70" fillId="2" borderId="0" applyNumberFormat="0" applyBorder="0" applyAlignment="0" applyProtection="0">
      <alignment vertical="center"/>
    </xf>
    <xf numFmtId="0" fontId="72" fillId="0" borderId="55" applyNumberFormat="0" applyFill="0" applyAlignment="0" applyProtection="0">
      <alignment vertical="center"/>
    </xf>
    <xf numFmtId="9" fontId="89" fillId="0" borderId="0" applyFont="0" applyFill="0" applyBorder="0" applyAlignment="0" applyProtection="0"/>
    <xf numFmtId="0" fontId="4" fillId="0" borderId="0">
      <alignment vertical="center"/>
    </xf>
    <xf numFmtId="0" fontId="75" fillId="6" borderId="0" applyNumberFormat="0" applyBorder="0" applyAlignment="0" applyProtection="0">
      <alignment vertical="center"/>
    </xf>
    <xf numFmtId="0" fontId="73" fillId="68" borderId="0" applyNumberFormat="0" applyBorder="0" applyAlignment="0" applyProtection="0">
      <alignment vertical="center"/>
    </xf>
    <xf numFmtId="0" fontId="70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73" fillId="66" borderId="0" applyNumberFormat="0" applyBorder="0" applyAlignment="0" applyProtection="0">
      <alignment vertical="center"/>
    </xf>
    <xf numFmtId="0" fontId="77" fillId="65" borderId="0" applyNumberFormat="0" applyBorder="0" applyAlignment="0" applyProtection="0"/>
    <xf numFmtId="0" fontId="4" fillId="0" borderId="0">
      <alignment vertical="center"/>
    </xf>
    <xf numFmtId="0" fontId="73" fillId="69" borderId="0" applyNumberFormat="0" applyBorder="0" applyAlignment="0" applyProtection="0">
      <alignment vertical="center"/>
    </xf>
    <xf numFmtId="0" fontId="76" fillId="60" borderId="0" applyNumberFormat="0" applyBorder="0" applyAlignment="0" applyProtection="0"/>
    <xf numFmtId="40" fontId="14" fillId="0" borderId="0" applyFont="0" applyFill="0" applyBorder="0" applyAlignment="0" applyProtection="0"/>
    <xf numFmtId="0" fontId="4" fillId="0" borderId="0"/>
    <xf numFmtId="0" fontId="70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77" fillId="55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37" fontId="97" fillId="0" borderId="0"/>
    <xf numFmtId="0" fontId="76" fillId="60" borderId="0" applyNumberFormat="0" applyBorder="0" applyAlignment="0" applyProtection="0"/>
    <xf numFmtId="0" fontId="70" fillId="61" borderId="0" applyNumberFormat="0" applyBorder="0" applyAlignment="0" applyProtection="0">
      <alignment vertical="center"/>
    </xf>
    <xf numFmtId="0" fontId="73" fillId="43" borderId="0" applyNumberFormat="0" applyBorder="0" applyAlignment="0" applyProtection="0">
      <alignment vertical="center"/>
    </xf>
    <xf numFmtId="0" fontId="4" fillId="0" borderId="0">
      <alignment vertical="center"/>
    </xf>
    <xf numFmtId="0" fontId="76" fillId="60" borderId="0" applyNumberFormat="0" applyBorder="0" applyAlignment="0" applyProtection="0"/>
    <xf numFmtId="0" fontId="73" fillId="7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/>
    <xf numFmtId="0" fontId="73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85" fillId="0" borderId="59" applyNumberFormat="0" applyFill="0" applyAlignment="0" applyProtection="0">
      <alignment vertical="center"/>
    </xf>
    <xf numFmtId="0" fontId="70" fillId="7" borderId="0" applyNumberFormat="0" applyBorder="0" applyAlignment="0" applyProtection="0">
      <alignment vertical="center"/>
    </xf>
    <xf numFmtId="0" fontId="81" fillId="7" borderId="0" applyNumberFormat="0" applyBorder="0" applyAlignment="0" applyProtection="0">
      <alignment vertical="center"/>
    </xf>
    <xf numFmtId="0" fontId="75" fillId="6" borderId="0" applyNumberFormat="0" applyBorder="0" applyAlignment="0" applyProtection="0">
      <alignment vertical="center"/>
    </xf>
    <xf numFmtId="0" fontId="73" fillId="46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81" fillId="7" borderId="0" applyNumberFormat="0" applyBorder="0" applyAlignment="0" applyProtection="0">
      <alignment vertical="center"/>
    </xf>
    <xf numFmtId="0" fontId="70" fillId="7" borderId="0" applyNumberFormat="0" applyBorder="0" applyAlignment="0" applyProtection="0">
      <alignment vertical="center"/>
    </xf>
    <xf numFmtId="0" fontId="81" fillId="7" borderId="0" applyNumberFormat="0" applyBorder="0" applyAlignment="0" applyProtection="0">
      <alignment vertical="center"/>
    </xf>
    <xf numFmtId="0" fontId="4" fillId="0" borderId="0"/>
    <xf numFmtId="0" fontId="75" fillId="6" borderId="0" applyNumberFormat="0" applyBorder="0" applyAlignment="0" applyProtection="0">
      <alignment vertical="center"/>
    </xf>
    <xf numFmtId="0" fontId="81" fillId="7" borderId="0" applyNumberFormat="0" applyBorder="0" applyAlignment="0" applyProtection="0">
      <alignment vertical="center"/>
    </xf>
    <xf numFmtId="0" fontId="73" fillId="56" borderId="0" applyNumberFormat="0" applyBorder="0" applyAlignment="0" applyProtection="0">
      <alignment vertical="center"/>
    </xf>
    <xf numFmtId="0" fontId="75" fillId="6" borderId="0" applyNumberFormat="0" applyBorder="0" applyAlignment="0" applyProtection="0">
      <alignment vertical="center"/>
    </xf>
    <xf numFmtId="0" fontId="73" fillId="56" borderId="0" applyNumberFormat="0" applyBorder="0" applyAlignment="0" applyProtection="0">
      <alignment vertical="center"/>
    </xf>
    <xf numFmtId="0" fontId="81" fillId="7" borderId="0" applyNumberFormat="0" applyBorder="0" applyAlignment="0" applyProtection="0">
      <alignment vertical="center"/>
    </xf>
    <xf numFmtId="0" fontId="70" fillId="41" borderId="0" applyNumberFormat="0" applyBorder="0" applyAlignment="0" applyProtection="0">
      <alignment vertical="center"/>
    </xf>
    <xf numFmtId="0" fontId="98" fillId="0" borderId="0"/>
    <xf numFmtId="0" fontId="4" fillId="0" borderId="0"/>
    <xf numFmtId="0" fontId="92" fillId="64" borderId="0" applyNumberFormat="0" applyBorder="0" applyAlignment="0" applyProtection="0">
      <alignment vertical="center"/>
    </xf>
    <xf numFmtId="0" fontId="81" fillId="7" borderId="0" applyNumberFormat="0" applyBorder="0" applyAlignment="0" applyProtection="0">
      <alignment vertical="center"/>
    </xf>
    <xf numFmtId="0" fontId="76" fillId="62" borderId="0" applyNumberFormat="0" applyBorder="0" applyAlignment="0" applyProtection="0"/>
    <xf numFmtId="0" fontId="4" fillId="53" borderId="56" applyNumberFormat="0" applyFont="0" applyAlignment="0" applyProtection="0">
      <alignment vertical="center"/>
    </xf>
    <xf numFmtId="0" fontId="81" fillId="7" borderId="0" applyNumberFormat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4" fillId="53" borderId="56" applyNumberFormat="0" applyFont="0" applyAlignment="0" applyProtection="0">
      <alignment vertical="center"/>
    </xf>
    <xf numFmtId="0" fontId="14" fillId="0" borderId="0"/>
    <xf numFmtId="0" fontId="76" fillId="58" borderId="0" applyNumberFormat="0" applyBorder="0" applyAlignment="0" applyProtection="0"/>
    <xf numFmtId="0" fontId="79" fillId="49" borderId="0" applyNumberFormat="0" applyBorder="0" applyAlignment="0" applyProtection="0"/>
    <xf numFmtId="0" fontId="91" fillId="63" borderId="13">
      <protection locked="0"/>
    </xf>
    <xf numFmtId="0" fontId="81" fillId="7" borderId="0" applyNumberFormat="0" applyBorder="0" applyAlignment="0" applyProtection="0">
      <alignment vertical="center"/>
    </xf>
    <xf numFmtId="0" fontId="81" fillId="7" borderId="0" applyNumberFormat="0" applyBorder="0" applyAlignment="0" applyProtection="0">
      <alignment vertical="center"/>
    </xf>
    <xf numFmtId="0" fontId="75" fillId="6" borderId="0" applyNumberFormat="0" applyBorder="0" applyAlignment="0" applyProtection="0">
      <alignment vertical="center"/>
    </xf>
    <xf numFmtId="0" fontId="73" fillId="46" borderId="0" applyNumberFormat="0" applyBorder="0" applyAlignment="0" applyProtection="0">
      <alignment vertical="center"/>
    </xf>
    <xf numFmtId="0" fontId="100" fillId="7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10" fontId="101" fillId="53" borderId="6" applyNumberFormat="0" applyBorder="0" applyAlignment="0" applyProtection="0"/>
    <xf numFmtId="0" fontId="71" fillId="42" borderId="0" applyNumberFormat="0" applyBorder="0" applyAlignment="0" applyProtection="0"/>
    <xf numFmtId="43" fontId="4" fillId="0" borderId="0" applyFont="0" applyFill="0" applyBorder="0" applyAlignment="0" applyProtection="0">
      <alignment vertical="center"/>
    </xf>
    <xf numFmtId="0" fontId="81" fillId="7" borderId="0" applyNumberFormat="0" applyBorder="0" applyAlignment="0" applyProtection="0">
      <alignment vertical="center"/>
    </xf>
    <xf numFmtId="0" fontId="70" fillId="61" borderId="0" applyNumberFormat="0" applyBorder="0" applyAlignment="0" applyProtection="0">
      <alignment vertical="center"/>
    </xf>
    <xf numFmtId="0" fontId="89" fillId="0" borderId="0"/>
    <xf numFmtId="0" fontId="0" fillId="0" borderId="0">
      <alignment vertical="center"/>
    </xf>
    <xf numFmtId="0" fontId="102" fillId="0" borderId="0">
      <alignment vertical="top"/>
    </xf>
    <xf numFmtId="0" fontId="73" fillId="56" borderId="0" applyNumberFormat="0" applyBorder="0" applyAlignment="0" applyProtection="0">
      <alignment vertical="center"/>
    </xf>
    <xf numFmtId="0" fontId="76" fillId="60" borderId="0" applyNumberFormat="0" applyBorder="0" applyAlignment="0" applyProtection="0"/>
    <xf numFmtId="0" fontId="81" fillId="7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4" fillId="53" borderId="56" applyNumberFormat="0" applyFont="0" applyAlignment="0" applyProtection="0">
      <alignment vertical="center"/>
    </xf>
    <xf numFmtId="0" fontId="81" fillId="7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92" fillId="64" borderId="0" applyNumberFormat="0" applyBorder="0" applyAlignment="0" applyProtection="0">
      <alignment vertical="center"/>
    </xf>
    <xf numFmtId="0" fontId="81" fillId="7" borderId="0" applyNumberFormat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76" fillId="58" borderId="0" applyNumberFormat="0" applyBorder="0" applyAlignment="0" applyProtection="0"/>
    <xf numFmtId="0" fontId="75" fillId="6" borderId="0" applyNumberFormat="0" applyBorder="0" applyAlignment="0" applyProtection="0">
      <alignment vertical="center"/>
    </xf>
    <xf numFmtId="0" fontId="70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70" fillId="41" borderId="0" applyNumberFormat="0" applyBorder="0" applyAlignment="0" applyProtection="0">
      <alignment vertical="center"/>
    </xf>
    <xf numFmtId="180" fontId="78" fillId="0" borderId="0" applyFont="0" applyFill="0" applyBorder="0" applyAlignment="0" applyProtection="0"/>
    <xf numFmtId="0" fontId="73" fillId="54" borderId="0" applyNumberFormat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70" fillId="61" borderId="0" applyNumberFormat="0" applyBorder="0" applyAlignment="0" applyProtection="0">
      <alignment vertical="center"/>
    </xf>
    <xf numFmtId="0" fontId="7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9" fillId="0" borderId="0" applyNumberFormat="0" applyFill="0" applyBorder="0" applyAlignment="0" applyProtection="0">
      <alignment vertical="center"/>
    </xf>
    <xf numFmtId="176" fontId="4" fillId="0" borderId="0" applyFont="0" applyFill="0" applyBorder="0" applyAlignment="0" applyProtection="0"/>
    <xf numFmtId="0" fontId="77" fillId="44" borderId="0" applyNumberFormat="0" applyBorder="0" applyAlignment="0" applyProtection="0"/>
    <xf numFmtId="0" fontId="4" fillId="53" borderId="56" applyNumberFormat="0" applyFont="0" applyAlignment="0" applyProtection="0">
      <alignment vertical="center"/>
    </xf>
    <xf numFmtId="0" fontId="70" fillId="61" borderId="0" applyNumberFormat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70" fillId="48" borderId="0" applyNumberFormat="0" applyBorder="0" applyAlignment="0" applyProtection="0">
      <alignment vertical="center"/>
    </xf>
    <xf numFmtId="0" fontId="4" fillId="0" borderId="0"/>
    <xf numFmtId="0" fontId="73" fillId="71" borderId="0" applyNumberFormat="0" applyBorder="0" applyAlignment="0" applyProtection="0">
      <alignment vertical="center"/>
    </xf>
    <xf numFmtId="0" fontId="79" fillId="49" borderId="0" applyNumberFormat="0" applyBorder="0" applyAlignment="0" applyProtection="0"/>
    <xf numFmtId="0" fontId="70" fillId="53" borderId="56" applyNumberFormat="0" applyFon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84" fillId="57" borderId="58" applyNumberFormat="0" applyAlignment="0" applyProtection="0">
      <alignment vertical="center"/>
    </xf>
    <xf numFmtId="0" fontId="85" fillId="0" borderId="59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76" fillId="58" borderId="0" applyNumberFormat="0" applyBorder="0" applyAlignment="0" applyProtection="0"/>
    <xf numFmtId="0" fontId="85" fillId="0" borderId="59" applyNumberFormat="0" applyFill="0" applyAlignment="0" applyProtection="0">
      <alignment vertical="center"/>
    </xf>
    <xf numFmtId="0" fontId="88" fillId="0" borderId="61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1" fillId="63" borderId="13">
      <protection locked="0"/>
    </xf>
    <xf numFmtId="0" fontId="70" fillId="68" borderId="0" applyNumberFormat="0" applyBorder="0" applyAlignment="0" applyProtection="0">
      <alignment vertical="center"/>
    </xf>
    <xf numFmtId="0" fontId="82" fillId="4" borderId="57" applyNumberFormat="0" applyAlignment="0" applyProtection="0">
      <alignment vertical="center"/>
    </xf>
    <xf numFmtId="0" fontId="84" fillId="57" borderId="58" applyNumberFormat="0" applyAlignment="0" applyProtection="0">
      <alignment vertical="center"/>
    </xf>
    <xf numFmtId="0" fontId="85" fillId="0" borderId="59" applyNumberFormat="0" applyFill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4" fillId="53" borderId="56" applyNumberFormat="0" applyFont="0" applyAlignment="0" applyProtection="0">
      <alignment vertical="center"/>
    </xf>
    <xf numFmtId="0" fontId="0" fillId="0" borderId="0">
      <alignment vertical="center"/>
    </xf>
    <xf numFmtId="0" fontId="39" fillId="0" borderId="0"/>
    <xf numFmtId="0" fontId="93" fillId="0" borderId="0" applyNumberForma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6" fillId="58" borderId="0" applyNumberFormat="0" applyBorder="0" applyAlignment="0" applyProtection="0"/>
    <xf numFmtId="0" fontId="86" fillId="48" borderId="57" applyNumberFormat="0" applyAlignment="0" applyProtection="0">
      <alignment vertical="center"/>
    </xf>
    <xf numFmtId="0" fontId="93" fillId="0" borderId="63" applyNumberFormat="0" applyFill="0" applyAlignment="0" applyProtection="0">
      <alignment vertical="center"/>
    </xf>
    <xf numFmtId="0" fontId="77" fillId="72" borderId="0" applyNumberFormat="0" applyBorder="0" applyAlignment="0" applyProtection="0"/>
    <xf numFmtId="0" fontId="39" fillId="0" borderId="0"/>
    <xf numFmtId="0" fontId="76" fillId="58" borderId="0" applyNumberFormat="0" applyBorder="0" applyAlignment="0" applyProtection="0"/>
    <xf numFmtId="0" fontId="88" fillId="0" borderId="61" applyNumberFormat="0" applyFill="0" applyAlignment="0" applyProtection="0">
      <alignment vertical="center"/>
    </xf>
    <xf numFmtId="0" fontId="86" fillId="48" borderId="57" applyNumberFormat="0" applyAlignment="0" applyProtection="0">
      <alignment vertical="center"/>
    </xf>
    <xf numFmtId="181" fontId="78" fillId="0" borderId="0" applyFont="0" applyFill="0" applyBorder="0" applyAlignment="0" applyProtection="0"/>
    <xf numFmtId="0" fontId="93" fillId="0" borderId="63" applyNumberFormat="0" applyFill="0" applyAlignment="0" applyProtection="0">
      <alignment vertical="center"/>
    </xf>
    <xf numFmtId="0" fontId="103" fillId="0" borderId="0" applyNumberFormat="0" applyFill="0" applyBorder="0" applyAlignment="0" applyProtection="0"/>
    <xf numFmtId="0" fontId="96" fillId="0" borderId="62" applyNumberFormat="0" applyFill="0" applyAlignment="0" applyProtection="0">
      <alignment vertical="center"/>
    </xf>
    <xf numFmtId="0" fontId="104" fillId="73" borderId="0" applyNumberFormat="0" applyBorder="0" applyAlignment="0" applyProtection="0"/>
    <xf numFmtId="0" fontId="75" fillId="6" borderId="0" applyNumberFormat="0" applyBorder="0" applyAlignment="0" applyProtection="0">
      <alignment vertical="center"/>
    </xf>
    <xf numFmtId="10" fontId="78" fillId="0" borderId="0" applyFont="0" applyFill="0" applyBorder="0" applyAlignment="0" applyProtection="0"/>
    <xf numFmtId="0" fontId="96" fillId="0" borderId="62" applyNumberFormat="0" applyFill="0" applyAlignment="0" applyProtection="0">
      <alignment vertical="center"/>
    </xf>
    <xf numFmtId="0" fontId="77" fillId="51" borderId="0" applyNumberFormat="0" applyBorder="0" applyAlignment="0" applyProtection="0"/>
    <xf numFmtId="0" fontId="88" fillId="0" borderId="61" applyNumberFormat="0" applyFill="0" applyAlignment="0" applyProtection="0">
      <alignment vertical="center"/>
    </xf>
    <xf numFmtId="0" fontId="73" fillId="66" borderId="0" applyNumberFormat="0" applyBorder="0" applyAlignment="0" applyProtection="0">
      <alignment vertical="center"/>
    </xf>
    <xf numFmtId="0" fontId="88" fillId="0" borderId="61" applyNumberFormat="0" applyFill="0" applyAlignment="0" applyProtection="0">
      <alignment vertical="center"/>
    </xf>
    <xf numFmtId="0" fontId="76" fillId="58" borderId="0" applyNumberFormat="0" applyBorder="0" applyAlignment="0" applyProtection="0"/>
    <xf numFmtId="0" fontId="88" fillId="0" borderId="61" applyNumberFormat="0" applyFill="0" applyAlignment="0" applyProtection="0">
      <alignment vertical="center"/>
    </xf>
    <xf numFmtId="0" fontId="39" fillId="0" borderId="0"/>
    <xf numFmtId="0" fontId="70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77" fillId="45" borderId="0" applyNumberFormat="0" applyBorder="0" applyAlignment="0" applyProtection="0"/>
    <xf numFmtId="0" fontId="73" fillId="70" borderId="0" applyNumberFormat="0" applyBorder="0" applyAlignment="0" applyProtection="0">
      <alignment vertical="center"/>
    </xf>
    <xf numFmtId="0" fontId="88" fillId="0" borderId="61" applyNumberFormat="0" applyFill="0" applyAlignment="0" applyProtection="0">
      <alignment vertical="center"/>
    </xf>
    <xf numFmtId="0" fontId="73" fillId="54" borderId="0" applyNumberFormat="0" applyBorder="0" applyAlignment="0" applyProtection="0">
      <alignment vertical="center"/>
    </xf>
    <xf numFmtId="0" fontId="85" fillId="0" borderId="59" applyNumberFormat="0" applyFill="0" applyAlignment="0" applyProtection="0">
      <alignment vertical="center"/>
    </xf>
    <xf numFmtId="0" fontId="105" fillId="0" borderId="0"/>
    <xf numFmtId="0" fontId="77" fillId="44" borderId="0" applyNumberFormat="0" applyBorder="0" applyAlignment="0" applyProtection="0"/>
    <xf numFmtId="0" fontId="78" fillId="0" borderId="34" applyNumberFormat="0" applyFill="0" applyProtection="0">
      <alignment horizontal="right"/>
    </xf>
    <xf numFmtId="0" fontId="81" fillId="7" borderId="0" applyNumberFormat="0" applyBorder="0" applyAlignment="0" applyProtection="0">
      <alignment vertical="center"/>
    </xf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70" fillId="67" borderId="0" applyNumberFormat="0" applyBorder="0" applyAlignment="0" applyProtection="0">
      <alignment vertical="center"/>
    </xf>
    <xf numFmtId="0" fontId="70" fillId="47" borderId="0" applyNumberFormat="0" applyBorder="0" applyAlignment="0" applyProtection="0">
      <alignment vertical="center"/>
    </xf>
    <xf numFmtId="0" fontId="75" fillId="6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96" fillId="0" borderId="62" applyNumberFormat="0" applyFill="0" applyAlignment="0" applyProtection="0">
      <alignment vertical="center"/>
    </xf>
    <xf numFmtId="0" fontId="75" fillId="6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70" fillId="50" borderId="0" applyNumberFormat="0" applyBorder="0" applyAlignment="0" applyProtection="0">
      <alignment vertical="center"/>
    </xf>
    <xf numFmtId="0" fontId="81" fillId="7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73" fillId="54" borderId="0" applyNumberFormat="0" applyBorder="0" applyAlignment="0" applyProtection="0">
      <alignment vertical="center"/>
    </xf>
    <xf numFmtId="0" fontId="73" fillId="66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8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76" fillId="59" borderId="0" applyNumberFormat="0" applyBorder="0" applyAlignment="0" applyProtection="0"/>
    <xf numFmtId="0" fontId="75" fillId="6" borderId="0" applyNumberFormat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43" fontId="4" fillId="0" borderId="0" applyFont="0" applyFill="0" applyBorder="0" applyAlignment="0" applyProtection="0"/>
    <xf numFmtId="0" fontId="70" fillId="41" borderId="0" applyNumberFormat="0" applyBorder="0" applyAlignment="0" applyProtection="0">
      <alignment vertical="center"/>
    </xf>
    <xf numFmtId="0" fontId="73" fillId="54" borderId="0" applyNumberFormat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0" fontId="106" fillId="0" borderId="0"/>
    <xf numFmtId="0" fontId="14" fillId="74" borderId="0" applyNumberFormat="0" applyFont="0" applyBorder="0" applyAlignment="0" applyProtection="0"/>
    <xf numFmtId="0" fontId="70" fillId="41" borderId="0" applyNumberFormat="0" applyBorder="0" applyAlignment="0" applyProtection="0">
      <alignment vertical="center"/>
    </xf>
    <xf numFmtId="0" fontId="73" fillId="54" borderId="0" applyNumberFormat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0" fontId="81" fillId="7" borderId="0" applyNumberFormat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70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77" fillId="55" borderId="0" applyNumberFormat="0" applyBorder="0" applyAlignment="0" applyProtection="0"/>
    <xf numFmtId="0" fontId="108" fillId="0" borderId="64">
      <alignment horizontal="center"/>
    </xf>
    <xf numFmtId="43" fontId="4" fillId="0" borderId="0" applyFont="0" applyFill="0" applyBorder="0" applyAlignment="0" applyProtection="0"/>
    <xf numFmtId="0" fontId="93" fillId="0" borderId="0" applyNumberFormat="0" applyFill="0" applyBorder="0" applyAlignment="0" applyProtection="0">
      <alignment vertical="center"/>
    </xf>
    <xf numFmtId="4" fontId="14" fillId="0" borderId="0" applyFont="0" applyFill="0" applyBorder="0" applyAlignment="0" applyProtection="0"/>
    <xf numFmtId="0" fontId="88" fillId="0" borderId="61" applyNumberFormat="0" applyFill="0" applyAlignment="0" applyProtection="0">
      <alignment vertical="center"/>
    </xf>
    <xf numFmtId="0" fontId="89" fillId="0" borderId="0"/>
    <xf numFmtId="9" fontId="4" fillId="0" borderId="0" applyFont="0" applyFill="0" applyBorder="0" applyAlignment="0" applyProtection="0">
      <alignment vertical="center"/>
    </xf>
    <xf numFmtId="0" fontId="81" fillId="7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82" fontId="78" fillId="0" borderId="0"/>
    <xf numFmtId="0" fontId="77" fillId="55" borderId="0" applyNumberFormat="0" applyBorder="0" applyAlignment="0" applyProtection="0"/>
    <xf numFmtId="0" fontId="95" fillId="0" borderId="0"/>
    <xf numFmtId="0" fontId="76" fillId="42" borderId="0" applyNumberFormat="0" applyBorder="0" applyAlignment="0" applyProtection="0"/>
    <xf numFmtId="0" fontId="77" fillId="55" borderId="0" applyNumberFormat="0" applyBorder="0" applyAlignment="0" applyProtection="0"/>
    <xf numFmtId="183" fontId="78" fillId="0" borderId="0" applyFont="0" applyFill="0" applyBorder="0" applyAlignment="0" applyProtection="0"/>
    <xf numFmtId="0" fontId="73" fillId="66" borderId="0" applyNumberFormat="0" applyBorder="0" applyAlignment="0" applyProtection="0">
      <alignment vertical="center"/>
    </xf>
    <xf numFmtId="0" fontId="76" fillId="58" borderId="0" applyNumberFormat="0" applyBorder="0" applyAlignment="0" applyProtection="0"/>
    <xf numFmtId="0" fontId="77" fillId="72" borderId="0" applyNumberFormat="0" applyBorder="0" applyAlignment="0" applyProtection="0"/>
    <xf numFmtId="0" fontId="78" fillId="0" borderId="0" applyFont="0" applyFill="0" applyBorder="0" applyAlignment="0" applyProtection="0"/>
    <xf numFmtId="0" fontId="98" fillId="0" borderId="0"/>
    <xf numFmtId="0" fontId="77" fillId="44" borderId="0" applyNumberFormat="0" applyBorder="0" applyAlignment="0" applyProtection="0"/>
    <xf numFmtId="184" fontId="78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0" fontId="76" fillId="42" borderId="0" applyNumberFormat="0" applyBorder="0" applyAlignment="0" applyProtection="0"/>
    <xf numFmtId="0" fontId="71" fillId="6" borderId="0" applyNumberFormat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43" fontId="4" fillId="0" borderId="0" applyFont="0" applyFill="0" applyBorder="0" applyAlignment="0" applyProtection="0"/>
    <xf numFmtId="0" fontId="4" fillId="53" borderId="56" applyNumberFormat="0" applyFont="0" applyAlignment="0" applyProtection="0">
      <alignment vertical="center"/>
    </xf>
    <xf numFmtId="0" fontId="0" fillId="0" borderId="0">
      <alignment vertical="center"/>
    </xf>
    <xf numFmtId="185" fontId="109" fillId="75" borderId="0"/>
    <xf numFmtId="43" fontId="4" fillId="0" borderId="0" applyFont="0" applyFill="0" applyBorder="0" applyAlignment="0" applyProtection="0">
      <alignment vertical="center"/>
    </xf>
    <xf numFmtId="0" fontId="73" fillId="71" borderId="0" applyNumberFormat="0" applyBorder="0" applyAlignment="0" applyProtection="0">
      <alignment vertical="center"/>
    </xf>
    <xf numFmtId="185" fontId="110" fillId="76" borderId="0"/>
    <xf numFmtId="0" fontId="3" fillId="0" borderId="0">
      <alignment vertical="center"/>
    </xf>
    <xf numFmtId="0" fontId="73" fillId="56" borderId="0" applyNumberFormat="0" applyBorder="0" applyAlignment="0" applyProtection="0">
      <alignment vertical="center"/>
    </xf>
    <xf numFmtId="0" fontId="81" fillId="7" borderId="0" applyNumberFormat="0" applyBorder="0" applyAlignment="0" applyProtection="0">
      <alignment vertical="center"/>
    </xf>
    <xf numFmtId="0" fontId="89" fillId="0" borderId="0"/>
    <xf numFmtId="0" fontId="73" fillId="46" borderId="0" applyNumberFormat="0" applyBorder="0" applyAlignment="0" applyProtection="0">
      <alignment vertical="center"/>
    </xf>
    <xf numFmtId="0" fontId="111" fillId="0" borderId="27">
      <alignment horizontal="left" vertical="center"/>
    </xf>
    <xf numFmtId="0" fontId="73" fillId="6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96" fillId="0" borderId="62" applyNumberFormat="0" applyFill="0" applyAlignment="0" applyProtection="0">
      <alignment vertical="center"/>
    </xf>
    <xf numFmtId="38" fontId="101" fillId="4" borderId="0" applyNumberFormat="0" applyBorder="0" applyAlignment="0" applyProtection="0"/>
    <xf numFmtId="0" fontId="75" fillId="6" borderId="0" applyNumberFormat="0" applyBorder="0" applyAlignment="0" applyProtection="0">
      <alignment vertical="center"/>
    </xf>
    <xf numFmtId="0" fontId="78" fillId="0" borderId="0"/>
    <xf numFmtId="0" fontId="4" fillId="0" borderId="0"/>
    <xf numFmtId="0" fontId="70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76" fillId="60" borderId="0" applyNumberFormat="0" applyBorder="0" applyAlignment="0" applyProtection="0"/>
    <xf numFmtId="0" fontId="4" fillId="0" borderId="0"/>
    <xf numFmtId="0" fontId="104" fillId="77" borderId="0" applyNumberFormat="0" applyBorder="0" applyAlignment="0" applyProtection="0"/>
    <xf numFmtId="0" fontId="84" fillId="57" borderId="58" applyNumberFormat="0" applyAlignment="0" applyProtection="0">
      <alignment vertical="center"/>
    </xf>
    <xf numFmtId="0" fontId="4" fillId="0" borderId="0"/>
    <xf numFmtId="0" fontId="85" fillId="0" borderId="59" applyNumberFormat="0" applyFill="0" applyAlignment="0" applyProtection="0">
      <alignment vertical="center"/>
    </xf>
    <xf numFmtId="0" fontId="84" fillId="57" borderId="58" applyNumberFormat="0" applyAlignment="0" applyProtection="0">
      <alignment vertical="center"/>
    </xf>
    <xf numFmtId="0" fontId="73" fillId="66" borderId="0" applyNumberFormat="0" applyBorder="0" applyAlignment="0" applyProtection="0">
      <alignment vertical="center"/>
    </xf>
    <xf numFmtId="0" fontId="77" fillId="65" borderId="0" applyNumberFormat="0" applyBorder="0" applyAlignment="0" applyProtection="0"/>
    <xf numFmtId="0" fontId="4" fillId="0" borderId="0"/>
    <xf numFmtId="0" fontId="70" fillId="2" borderId="0" applyNumberFormat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15" fontId="14" fillId="0" borderId="0"/>
    <xf numFmtId="0" fontId="78" fillId="0" borderId="0"/>
    <xf numFmtId="0" fontId="70" fillId="67" borderId="0" applyNumberFormat="0" applyBorder="0" applyAlignment="0" applyProtection="0">
      <alignment vertical="center"/>
    </xf>
    <xf numFmtId="0" fontId="73" fillId="66" borderId="0" applyNumberFormat="0" applyBorder="0" applyAlignment="0" applyProtection="0">
      <alignment vertical="center"/>
    </xf>
    <xf numFmtId="0" fontId="0" fillId="0" borderId="0">
      <alignment vertical="center"/>
    </xf>
    <xf numFmtId="176" fontId="4" fillId="0" borderId="0" applyFont="0" applyFill="0" applyBorder="0" applyAlignment="0" applyProtection="0">
      <alignment vertical="center"/>
    </xf>
    <xf numFmtId="0" fontId="81" fillId="7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1" fillId="7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81" fillId="7" borderId="0" applyNumberFormat="0" applyBorder="0" applyAlignment="0" applyProtection="0">
      <alignment vertical="center"/>
    </xf>
    <xf numFmtId="0" fontId="93" fillId="0" borderId="63" applyNumberFormat="0" applyFill="0" applyAlignment="0" applyProtection="0">
      <alignment vertical="center"/>
    </xf>
    <xf numFmtId="186" fontId="14" fillId="0" borderId="0" applyFont="0" applyFill="0" applyBorder="0" applyAlignment="0" applyProtection="0"/>
    <xf numFmtId="0" fontId="70" fillId="47" borderId="0" applyNumberFormat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7" fillId="55" borderId="0" applyNumberFormat="0" applyBorder="0" applyAlignment="0" applyProtection="0"/>
    <xf numFmtId="178" fontId="78" fillId="0" borderId="0" applyFont="0" applyFill="0" applyBorder="0" applyAlignment="0" applyProtection="0"/>
    <xf numFmtId="187" fontId="78" fillId="0" borderId="0" applyFont="0" applyFill="0" applyBorder="0" applyAlignment="0" applyProtection="0"/>
    <xf numFmtId="0" fontId="70" fillId="47" borderId="0" applyNumberFormat="0" applyBorder="0" applyAlignment="0" applyProtection="0">
      <alignment vertical="center"/>
    </xf>
    <xf numFmtId="0" fontId="70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93" fillId="0" borderId="63" applyNumberFormat="0" applyFill="0" applyAlignment="0" applyProtection="0">
      <alignment vertical="center"/>
    </xf>
    <xf numFmtId="188" fontId="7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center"/>
    </xf>
    <xf numFmtId="0" fontId="73" fillId="56" borderId="0" applyNumberFormat="0" applyBorder="0" applyAlignment="0" applyProtection="0">
      <alignment vertical="center"/>
    </xf>
    <xf numFmtId="0" fontId="73" fillId="66" borderId="0" applyNumberFormat="0" applyBorder="0" applyAlignment="0" applyProtection="0">
      <alignment vertical="center"/>
    </xf>
    <xf numFmtId="0" fontId="76" fillId="59" borderId="0" applyNumberFormat="0" applyBorder="0" applyAlignment="0" applyProtection="0"/>
    <xf numFmtId="0" fontId="102" fillId="0" borderId="0" applyNumberFormat="0" applyFill="0" applyBorder="0" applyAlignment="0" applyProtection="0">
      <alignment vertical="top"/>
    </xf>
    <xf numFmtId="0" fontId="81" fillId="7" borderId="0" applyNumberFormat="0" applyBorder="0" applyAlignment="0" applyProtection="0">
      <alignment vertical="center"/>
    </xf>
    <xf numFmtId="0" fontId="70" fillId="67" borderId="0" applyNumberFormat="0" applyBorder="0" applyAlignment="0" applyProtection="0">
      <alignment vertical="center"/>
    </xf>
    <xf numFmtId="0" fontId="70" fillId="7" borderId="0" applyNumberFormat="0" applyBorder="0" applyAlignment="0" applyProtection="0">
      <alignment vertical="center"/>
    </xf>
    <xf numFmtId="0" fontId="87" fillId="4" borderId="60" applyNumberFormat="0" applyAlignment="0" applyProtection="0">
      <alignment vertical="center"/>
    </xf>
    <xf numFmtId="0" fontId="73" fillId="68" borderId="0" applyNumberFormat="0" applyBorder="0" applyAlignment="0" applyProtection="0">
      <alignment vertical="center"/>
    </xf>
    <xf numFmtId="176" fontId="4" fillId="0" borderId="0" applyFont="0" applyFill="0" applyBorder="0" applyAlignment="0" applyProtection="0"/>
    <xf numFmtId="0" fontId="96" fillId="0" borderId="6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7" fillId="52" borderId="0" applyNumberFormat="0" applyBorder="0" applyAlignment="0" applyProtection="0"/>
    <xf numFmtId="0" fontId="77" fillId="72" borderId="0" applyNumberFormat="0" applyBorder="0" applyAlignment="0" applyProtection="0"/>
    <xf numFmtId="0" fontId="96" fillId="0" borderId="62" applyNumberFormat="0" applyFill="0" applyAlignment="0" applyProtection="0">
      <alignment vertical="center"/>
    </xf>
    <xf numFmtId="0" fontId="86" fillId="48" borderId="57" applyNumberFormat="0" applyAlignment="0" applyProtection="0">
      <alignment vertical="center"/>
    </xf>
    <xf numFmtId="0" fontId="0" fillId="0" borderId="0">
      <alignment vertical="center"/>
    </xf>
    <xf numFmtId="0" fontId="78" fillId="0" borderId="34" applyNumberFormat="0" applyFill="0" applyProtection="0">
      <alignment horizontal="left"/>
    </xf>
    <xf numFmtId="0" fontId="70" fillId="6" borderId="0" applyNumberFormat="0" applyBorder="0" applyAlignment="0" applyProtection="0">
      <alignment vertical="center"/>
    </xf>
    <xf numFmtId="0" fontId="77" fillId="52" borderId="0" applyNumberFormat="0" applyBorder="0" applyAlignment="0" applyProtection="0"/>
    <xf numFmtId="0" fontId="99" fillId="0" borderId="0" applyNumberFormat="0" applyFill="0" applyBorder="0" applyAlignment="0" applyProtection="0">
      <alignment vertical="center"/>
    </xf>
    <xf numFmtId="0" fontId="77" fillId="65" borderId="0" applyNumberFormat="0" applyBorder="0" applyAlignment="0" applyProtection="0"/>
    <xf numFmtId="0" fontId="0" fillId="0" borderId="0"/>
    <xf numFmtId="0" fontId="70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81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70" fillId="41" borderId="0" applyNumberFormat="0" applyBorder="0" applyAlignment="0" applyProtection="0">
      <alignment vertical="center"/>
    </xf>
    <xf numFmtId="0" fontId="77" fillId="59" borderId="0" applyNumberFormat="0" applyBorder="0" applyAlignment="0" applyProtection="0"/>
    <xf numFmtId="0" fontId="77" fillId="59" borderId="0" applyNumberFormat="0" applyBorder="0" applyAlignment="0" applyProtection="0"/>
    <xf numFmtId="0" fontId="76" fillId="59" borderId="0" applyNumberFormat="0" applyBorder="0" applyAlignment="0" applyProtection="0"/>
    <xf numFmtId="0" fontId="73" fillId="43" borderId="0" applyNumberFormat="0" applyBorder="0" applyAlignment="0" applyProtection="0">
      <alignment vertical="center"/>
    </xf>
    <xf numFmtId="0" fontId="75" fillId="6" borderId="0" applyNumberFormat="0" applyBorder="0" applyAlignment="0" applyProtection="0">
      <alignment vertical="center"/>
    </xf>
    <xf numFmtId="0" fontId="70" fillId="48" borderId="0" applyNumberFormat="0" applyBorder="0" applyAlignment="0" applyProtection="0">
      <alignment vertical="center"/>
    </xf>
    <xf numFmtId="0" fontId="76" fillId="58" borderId="0" applyNumberFormat="0" applyBorder="0" applyAlignment="0" applyProtection="0"/>
    <xf numFmtId="0" fontId="77" fillId="72" borderId="0" applyNumberFormat="0" applyBorder="0" applyAlignment="0" applyProtection="0"/>
    <xf numFmtId="0" fontId="0" fillId="0" borderId="0">
      <alignment vertical="center"/>
    </xf>
    <xf numFmtId="41" fontId="78" fillId="0" borderId="0" applyFont="0" applyFill="0" applyBorder="0" applyAlignment="0" applyProtection="0"/>
    <xf numFmtId="0" fontId="0" fillId="0" borderId="0">
      <alignment vertical="center"/>
    </xf>
    <xf numFmtId="0" fontId="75" fillId="6" borderId="0" applyNumberFormat="0" applyBorder="0" applyAlignment="0" applyProtection="0">
      <alignment vertical="center"/>
    </xf>
    <xf numFmtId="0" fontId="77" fillId="51" borderId="0" applyNumberFormat="0" applyBorder="0" applyAlignment="0" applyProtection="0"/>
    <xf numFmtId="0" fontId="76" fillId="62" borderId="0" applyNumberFormat="0" applyBorder="0" applyAlignment="0" applyProtection="0"/>
    <xf numFmtId="0" fontId="76" fillId="62" borderId="0" applyNumberFormat="0" applyBorder="0" applyAlignment="0" applyProtection="0"/>
    <xf numFmtId="0" fontId="4" fillId="0" borderId="0">
      <alignment vertical="center"/>
    </xf>
    <xf numFmtId="0" fontId="70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77" fillId="52" borderId="0" applyNumberFormat="0" applyBorder="0" applyAlignment="0" applyProtection="0"/>
    <xf numFmtId="0" fontId="77" fillId="55" borderId="0" applyNumberFormat="0" applyBorder="0" applyAlignment="0" applyProtection="0"/>
    <xf numFmtId="0" fontId="70" fillId="48" borderId="0" applyNumberFormat="0" applyBorder="0" applyAlignment="0" applyProtection="0">
      <alignment vertical="center"/>
    </xf>
    <xf numFmtId="0" fontId="75" fillId="6" borderId="0" applyNumberFormat="0" applyBorder="0" applyAlignment="0" applyProtection="0">
      <alignment vertical="center"/>
    </xf>
    <xf numFmtId="176" fontId="4" fillId="0" borderId="0" applyFont="0" applyFill="0" applyBorder="0" applyAlignment="0" applyProtection="0"/>
    <xf numFmtId="0" fontId="0" fillId="0" borderId="0">
      <alignment vertical="center"/>
    </xf>
    <xf numFmtId="0" fontId="91" fillId="63" borderId="13">
      <protection locked="0"/>
    </xf>
    <xf numFmtId="0" fontId="77" fillId="72" borderId="0" applyNumberFormat="0" applyBorder="0" applyAlignment="0" applyProtection="0"/>
    <xf numFmtId="0" fontId="73" fillId="66" borderId="0" applyNumberFormat="0" applyBorder="0" applyAlignment="0" applyProtection="0">
      <alignment vertical="center"/>
    </xf>
    <xf numFmtId="0" fontId="0" fillId="0" borderId="0">
      <alignment vertical="center"/>
    </xf>
    <xf numFmtId="0" fontId="77" fillId="44" borderId="0" applyNumberFormat="0" applyBorder="0" applyAlignment="0" applyProtection="0"/>
    <xf numFmtId="38" fontId="14" fillId="0" borderId="0" applyFont="0" applyFill="0" applyBorder="0" applyAlignment="0" applyProtection="0"/>
    <xf numFmtId="0" fontId="4" fillId="0" borderId="0">
      <alignment vertical="center"/>
    </xf>
    <xf numFmtId="43" fontId="4" fillId="0" borderId="0" applyFont="0" applyFill="0" applyBorder="0" applyAlignment="0" applyProtection="0"/>
    <xf numFmtId="0" fontId="96" fillId="0" borderId="62" applyNumberFormat="0" applyFill="0" applyAlignment="0" applyProtection="0">
      <alignment vertical="center"/>
    </xf>
    <xf numFmtId="176" fontId="4" fillId="0" borderId="0" applyFont="0" applyFill="0" applyBorder="0" applyAlignment="0" applyProtection="0"/>
    <xf numFmtId="0" fontId="81" fillId="7" borderId="0" applyNumberFormat="0" applyBorder="0" applyAlignment="0" applyProtection="0">
      <alignment vertical="center"/>
    </xf>
    <xf numFmtId="0" fontId="82" fillId="4" borderId="57" applyNumberFormat="0" applyAlignment="0" applyProtection="0">
      <alignment vertical="center"/>
    </xf>
    <xf numFmtId="0" fontId="93" fillId="0" borderId="63" applyNumberFormat="0" applyFill="0" applyAlignment="0" applyProtection="0">
      <alignment vertical="center"/>
    </xf>
    <xf numFmtId="0" fontId="0" fillId="0" borderId="0">
      <alignment vertical="center"/>
    </xf>
    <xf numFmtId="0" fontId="93" fillId="0" borderId="63" applyNumberFormat="0" applyFill="0" applyAlignment="0" applyProtection="0">
      <alignment vertical="center"/>
    </xf>
    <xf numFmtId="0" fontId="7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3" fillId="0" borderId="63" applyNumberFormat="0" applyFill="0" applyAlignment="0" applyProtection="0">
      <alignment vertical="center"/>
    </xf>
    <xf numFmtId="0" fontId="77" fillId="44" borderId="0" applyNumberFormat="0" applyBorder="0" applyAlignment="0" applyProtection="0"/>
    <xf numFmtId="0" fontId="79" fillId="49" borderId="0" applyNumberFormat="0" applyBorder="0" applyAlignment="0" applyProtection="0"/>
    <xf numFmtId="0" fontId="81" fillId="7" borderId="0" applyNumberFormat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85" fillId="0" borderId="59" applyNumberFormat="0" applyFill="0" applyAlignment="0" applyProtection="0">
      <alignment vertical="center"/>
    </xf>
    <xf numFmtId="0" fontId="76" fillId="42" borderId="0" applyNumberFormat="0" applyBorder="0" applyAlignment="0" applyProtection="0"/>
    <xf numFmtId="0" fontId="70" fillId="48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10" fontId="101" fillId="53" borderId="6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88" fillId="0" borderId="61" applyNumberFormat="0" applyFill="0" applyAlignment="0" applyProtection="0">
      <alignment vertical="center"/>
    </xf>
    <xf numFmtId="0" fontId="76" fillId="42" borderId="0" applyNumberFormat="0" applyBorder="0" applyAlignment="0" applyProtection="0"/>
    <xf numFmtId="0" fontId="82" fillId="4" borderId="57" applyNumberFormat="0" applyAlignment="0" applyProtection="0">
      <alignment vertical="center"/>
    </xf>
    <xf numFmtId="0" fontId="73" fillId="70" borderId="0" applyNumberFormat="0" applyBorder="0" applyAlignment="0" applyProtection="0">
      <alignment vertical="center"/>
    </xf>
    <xf numFmtId="0" fontId="88" fillId="0" borderId="61" applyNumberFormat="0" applyFill="0" applyAlignment="0" applyProtection="0">
      <alignment vertical="center"/>
    </xf>
    <xf numFmtId="0" fontId="76" fillId="44" borderId="0" applyNumberFormat="0" applyBorder="0" applyAlignment="0" applyProtection="0"/>
    <xf numFmtId="0" fontId="89" fillId="0" borderId="0"/>
    <xf numFmtId="0" fontId="86" fillId="48" borderId="57" applyNumberFormat="0" applyAlignment="0" applyProtection="0">
      <alignment vertical="center"/>
    </xf>
    <xf numFmtId="0" fontId="73" fillId="70" borderId="0" applyNumberFormat="0" applyBorder="0" applyAlignment="0" applyProtection="0">
      <alignment vertical="center"/>
    </xf>
    <xf numFmtId="0" fontId="76" fillId="42" borderId="0" applyNumberFormat="0" applyBorder="0" applyAlignment="0" applyProtection="0"/>
    <xf numFmtId="0" fontId="88" fillId="0" borderId="61" applyNumberFormat="0" applyFill="0" applyAlignment="0" applyProtection="0">
      <alignment vertical="center"/>
    </xf>
    <xf numFmtId="0" fontId="73" fillId="69" borderId="0" applyNumberFormat="0" applyBorder="0" applyAlignment="0" applyProtection="0">
      <alignment vertical="center"/>
    </xf>
    <xf numFmtId="0" fontId="79" fillId="49" borderId="0" applyNumberFormat="0" applyBorder="0" applyAlignment="0" applyProtection="0"/>
    <xf numFmtId="0" fontId="81" fillId="7" borderId="0" applyNumberFormat="0" applyBorder="0" applyAlignment="0" applyProtection="0">
      <alignment vertical="center"/>
    </xf>
    <xf numFmtId="0" fontId="70" fillId="67" borderId="0" applyNumberFormat="0" applyBorder="0" applyAlignment="0" applyProtection="0">
      <alignment vertical="center"/>
    </xf>
    <xf numFmtId="0" fontId="77" fillId="45" borderId="0" applyNumberFormat="0" applyBorder="0" applyAlignment="0" applyProtection="0"/>
    <xf numFmtId="0" fontId="76" fillId="60" borderId="0" applyNumberFormat="0" applyBorder="0" applyAlignment="0" applyProtection="0"/>
    <xf numFmtId="0" fontId="77" fillId="65" borderId="0" applyNumberFormat="0" applyBorder="0" applyAlignment="0" applyProtection="0"/>
    <xf numFmtId="0" fontId="73" fillId="46" borderId="0" applyNumberFormat="0" applyBorder="0" applyAlignment="0" applyProtection="0">
      <alignment vertical="center"/>
    </xf>
    <xf numFmtId="0" fontId="77" fillId="45" borderId="0" applyNumberFormat="0" applyBorder="0" applyAlignment="0" applyProtection="0"/>
    <xf numFmtId="0" fontId="76" fillId="44" borderId="0" applyNumberFormat="0" applyBorder="0" applyAlignment="0" applyProtection="0"/>
    <xf numFmtId="0" fontId="86" fillId="48" borderId="57" applyNumberFormat="0" applyAlignment="0" applyProtection="0">
      <alignment vertical="center"/>
    </xf>
    <xf numFmtId="0" fontId="70" fillId="50" borderId="0" applyNumberFormat="0" applyBorder="0" applyAlignment="0" applyProtection="0">
      <alignment vertical="center"/>
    </xf>
    <xf numFmtId="0" fontId="70" fillId="47" borderId="0" applyNumberFormat="0" applyBorder="0" applyAlignment="0" applyProtection="0">
      <alignment vertical="center"/>
    </xf>
    <xf numFmtId="0" fontId="70" fillId="4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53" borderId="56" applyNumberFormat="0" applyFont="0" applyAlignment="0" applyProtection="0">
      <alignment vertical="center"/>
    </xf>
    <xf numFmtId="0" fontId="0" fillId="0" borderId="0">
      <alignment vertical="center"/>
    </xf>
    <xf numFmtId="176" fontId="4" fillId="0" borderId="0" applyFont="0" applyFill="0" applyBorder="0" applyAlignment="0" applyProtection="0"/>
    <xf numFmtId="0" fontId="70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73" fillId="56" borderId="0" applyNumberFormat="0" applyBorder="0" applyAlignment="0" applyProtection="0">
      <alignment vertical="center"/>
    </xf>
    <xf numFmtId="0" fontId="70" fillId="67" borderId="0" applyNumberFormat="0" applyBorder="0" applyAlignment="0" applyProtection="0">
      <alignment vertical="center"/>
    </xf>
    <xf numFmtId="0" fontId="86" fillId="48" borderId="57" applyNumberFormat="0" applyAlignment="0" applyProtection="0">
      <alignment vertical="center"/>
    </xf>
    <xf numFmtId="0" fontId="14" fillId="0" borderId="0"/>
    <xf numFmtId="0" fontId="4" fillId="0" borderId="0">
      <alignment vertical="center"/>
    </xf>
    <xf numFmtId="0" fontId="70" fillId="50" borderId="0" applyNumberFormat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0" fontId="4" fillId="53" borderId="56" applyNumberFormat="0" applyFont="0" applyAlignment="0" applyProtection="0">
      <alignment vertical="center"/>
    </xf>
    <xf numFmtId="0" fontId="0" fillId="0" borderId="0">
      <alignment vertical="center"/>
    </xf>
    <xf numFmtId="0" fontId="70" fillId="47" borderId="0" applyNumberFormat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112" fillId="0" borderId="34" applyNumberFormat="0" applyFill="0" applyProtection="0">
      <alignment horizontal="center"/>
    </xf>
    <xf numFmtId="0" fontId="70" fillId="50" borderId="0" applyNumberFormat="0" applyBorder="0" applyAlignment="0" applyProtection="0">
      <alignment vertical="center"/>
    </xf>
    <xf numFmtId="0" fontId="86" fillId="48" borderId="57" applyNumberFormat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70" fillId="50" borderId="0" applyNumberFormat="0" applyBorder="0" applyAlignment="0" applyProtection="0">
      <alignment vertical="center"/>
    </xf>
    <xf numFmtId="0" fontId="4" fillId="0" borderId="0"/>
    <xf numFmtId="0" fontId="70" fillId="47" borderId="0" applyNumberFormat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78" fillId="53" borderId="56" applyNumberFormat="0" applyFont="0" applyAlignment="0" applyProtection="0">
      <alignment vertical="center"/>
    </xf>
    <xf numFmtId="0" fontId="0" fillId="0" borderId="0">
      <alignment vertical="center"/>
    </xf>
    <xf numFmtId="0" fontId="73" fillId="46" borderId="0" applyNumberFormat="0" applyBorder="0" applyAlignment="0" applyProtection="0">
      <alignment vertical="center"/>
    </xf>
    <xf numFmtId="0" fontId="92" fillId="64" borderId="0" applyNumberFormat="0" applyBorder="0" applyAlignment="0" applyProtection="0">
      <alignment vertical="center"/>
    </xf>
    <xf numFmtId="0" fontId="82" fillId="4" borderId="57" applyNumberFormat="0" applyAlignment="0" applyProtection="0">
      <alignment vertical="center"/>
    </xf>
    <xf numFmtId="0" fontId="73" fillId="46" borderId="0" applyNumberFormat="0" applyBorder="0" applyAlignment="0" applyProtection="0">
      <alignment vertical="center"/>
    </xf>
    <xf numFmtId="0" fontId="96" fillId="0" borderId="62" applyNumberFormat="0" applyFill="0" applyAlignment="0" applyProtection="0">
      <alignment vertical="center"/>
    </xf>
    <xf numFmtId="0" fontId="82" fillId="4" borderId="57" applyNumberFormat="0" applyAlignment="0" applyProtection="0">
      <alignment vertical="center"/>
    </xf>
    <xf numFmtId="0" fontId="76" fillId="58" borderId="0" applyNumberFormat="0" applyBorder="0" applyAlignment="0" applyProtection="0"/>
    <xf numFmtId="0" fontId="86" fillId="48" borderId="57" applyNumberFormat="0" applyAlignment="0" applyProtection="0">
      <alignment vertical="center"/>
    </xf>
    <xf numFmtId="0" fontId="70" fillId="41" borderId="0" applyNumberFormat="0" applyBorder="0" applyAlignment="0" applyProtection="0">
      <alignment vertical="center"/>
    </xf>
    <xf numFmtId="0" fontId="84" fillId="57" borderId="58" applyNumberFormat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4" fillId="53" borderId="56" applyNumberFormat="0" applyFont="0" applyAlignment="0" applyProtection="0">
      <alignment vertical="center"/>
    </xf>
    <xf numFmtId="0" fontId="4" fillId="0" borderId="0"/>
    <xf numFmtId="0" fontId="76" fillId="60" borderId="0" applyNumberFormat="0" applyBorder="0" applyAlignment="0" applyProtection="0"/>
    <xf numFmtId="9" fontId="4" fillId="0" borderId="0" applyFont="0" applyFill="0" applyBorder="0" applyAlignment="0" applyProtection="0"/>
    <xf numFmtId="0" fontId="70" fillId="68" borderId="0" applyNumberFormat="0" applyBorder="0" applyAlignment="0" applyProtection="0">
      <alignment vertical="center"/>
    </xf>
    <xf numFmtId="0" fontId="73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76" fillId="58" borderId="0" applyNumberFormat="0" applyBorder="0" applyAlignment="0" applyProtection="0"/>
    <xf numFmtId="176" fontId="4" fillId="0" borderId="0" applyFont="0" applyFill="0" applyBorder="0" applyAlignment="0" applyProtection="0"/>
    <xf numFmtId="0" fontId="107" fillId="0" borderId="0" applyNumberFormat="0" applyFill="0" applyBorder="0" applyAlignment="0" applyProtection="0">
      <alignment vertical="center"/>
    </xf>
    <xf numFmtId="0" fontId="73" fillId="70" borderId="0" applyNumberFormat="0" applyBorder="0" applyAlignment="0" applyProtection="0">
      <alignment vertical="center"/>
    </xf>
    <xf numFmtId="0" fontId="77" fillId="45" borderId="0" applyNumberFormat="0" applyBorder="0" applyAlignment="0" applyProtection="0"/>
    <xf numFmtId="0" fontId="72" fillId="0" borderId="55" applyNumberFormat="0" applyFill="0" applyAlignment="0" applyProtection="0">
      <alignment vertical="center"/>
    </xf>
    <xf numFmtId="0" fontId="70" fillId="6" borderId="0" applyNumberFormat="0" applyBorder="0" applyAlignment="0" applyProtection="0">
      <alignment vertical="center"/>
    </xf>
    <xf numFmtId="4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1" fillId="42" borderId="0" applyNumberFormat="0" applyBorder="0" applyAlignment="0" applyProtection="0"/>
    <xf numFmtId="43" fontId="4" fillId="0" borderId="0" applyFont="0" applyFill="0" applyBorder="0" applyAlignment="0" applyProtection="0"/>
    <xf numFmtId="0" fontId="70" fillId="6" borderId="0" applyNumberFormat="0" applyBorder="0" applyAlignment="0" applyProtection="0">
      <alignment vertical="center"/>
    </xf>
    <xf numFmtId="0" fontId="87" fillId="4" borderId="60" applyNumberFormat="0" applyAlignment="0" applyProtection="0">
      <alignment vertical="center"/>
    </xf>
    <xf numFmtId="0" fontId="76" fillId="60" borderId="0" applyNumberFormat="0" applyBorder="0" applyAlignment="0" applyProtection="0"/>
    <xf numFmtId="9" fontId="4" fillId="0" borderId="0" applyFont="0" applyFill="0" applyBorder="0" applyAlignment="0" applyProtection="0">
      <alignment vertical="center"/>
    </xf>
    <xf numFmtId="0" fontId="70" fillId="7" borderId="0" applyNumberFormat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6" fillId="60" borderId="0" applyNumberFormat="0" applyBorder="0" applyAlignment="0" applyProtection="0"/>
    <xf numFmtId="0" fontId="0" fillId="0" borderId="0">
      <alignment vertical="center"/>
    </xf>
    <xf numFmtId="0" fontId="70" fillId="67" borderId="0" applyNumberFormat="0" applyBorder="0" applyAlignment="0" applyProtection="0">
      <alignment vertical="center"/>
    </xf>
    <xf numFmtId="0" fontId="75" fillId="6" borderId="0" applyNumberFormat="0" applyBorder="0" applyAlignment="0" applyProtection="0">
      <alignment vertical="center"/>
    </xf>
    <xf numFmtId="0" fontId="92" fillId="64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70" fillId="6" borderId="0" applyNumberFormat="0" applyBorder="0" applyAlignment="0" applyProtection="0">
      <alignment vertical="center"/>
    </xf>
    <xf numFmtId="0" fontId="73" fillId="69" borderId="0" applyNumberFormat="0" applyBorder="0" applyAlignment="0" applyProtection="0">
      <alignment vertical="center"/>
    </xf>
    <xf numFmtId="43" fontId="4" fillId="0" borderId="0" applyFont="0" applyFill="0" applyBorder="0" applyAlignment="0" applyProtection="0"/>
    <xf numFmtId="0" fontId="76" fillId="60" borderId="0" applyNumberFormat="0" applyBorder="0" applyAlignment="0" applyProtection="0"/>
    <xf numFmtId="0" fontId="70" fillId="6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39" fillId="0" borderId="0">
      <protection locked="0"/>
    </xf>
    <xf numFmtId="0" fontId="70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84" fillId="57" borderId="58" applyNumberFormat="0" applyAlignment="0" applyProtection="0">
      <alignment vertical="center"/>
    </xf>
    <xf numFmtId="0" fontId="85" fillId="0" borderId="59" applyNumberFormat="0" applyFill="0" applyAlignment="0" applyProtection="0">
      <alignment vertical="center"/>
    </xf>
    <xf numFmtId="0" fontId="39" fillId="0" borderId="0"/>
    <xf numFmtId="0" fontId="70" fillId="6" borderId="0" applyNumberFormat="0" applyBorder="0" applyAlignment="0" applyProtection="0">
      <alignment vertical="center"/>
    </xf>
    <xf numFmtId="0" fontId="86" fillId="48" borderId="57" applyNumberFormat="0" applyAlignment="0" applyProtection="0">
      <alignment vertical="center"/>
    </xf>
    <xf numFmtId="0" fontId="0" fillId="0" borderId="0">
      <alignment vertical="center"/>
    </xf>
    <xf numFmtId="0" fontId="70" fillId="7" borderId="0" applyNumberFormat="0" applyBorder="0" applyAlignment="0" applyProtection="0">
      <alignment vertical="center"/>
    </xf>
    <xf numFmtId="0" fontId="73" fillId="69" borderId="0" applyNumberFormat="0" applyBorder="0" applyAlignment="0" applyProtection="0">
      <alignment vertical="center"/>
    </xf>
    <xf numFmtId="178" fontId="78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0" fontId="70" fillId="7" borderId="0" applyNumberFormat="0" applyBorder="0" applyAlignment="0" applyProtection="0">
      <alignment vertical="center"/>
    </xf>
    <xf numFmtId="0" fontId="81" fillId="7" borderId="0" applyNumberFormat="0" applyBorder="0" applyAlignment="0" applyProtection="0">
      <alignment vertical="center"/>
    </xf>
    <xf numFmtId="0" fontId="72" fillId="0" borderId="55" applyNumberFormat="0" applyFill="0" applyAlignment="0" applyProtection="0">
      <alignment vertical="center"/>
    </xf>
    <xf numFmtId="0" fontId="70" fillId="7" borderId="0" applyNumberFormat="0" applyBorder="0" applyAlignment="0" applyProtection="0">
      <alignment vertical="center"/>
    </xf>
    <xf numFmtId="189" fontId="95" fillId="0" borderId="0"/>
    <xf numFmtId="0" fontId="77" fillId="45" borderId="0" applyNumberFormat="0" applyBorder="0" applyAlignment="0" applyProtection="0"/>
    <xf numFmtId="0" fontId="77" fillId="51" borderId="0" applyNumberFormat="0" applyBorder="0" applyAlignment="0" applyProtection="0"/>
    <xf numFmtId="0" fontId="73" fillId="43" borderId="0" applyNumberFormat="0" applyBorder="0" applyAlignment="0" applyProtection="0">
      <alignment vertical="center"/>
    </xf>
    <xf numFmtId="0" fontId="70" fillId="61" borderId="0" applyNumberFormat="0" applyBorder="0" applyAlignment="0" applyProtection="0">
      <alignment vertical="center"/>
    </xf>
    <xf numFmtId="0" fontId="70" fillId="50" borderId="0" applyNumberFormat="0" applyBorder="0" applyAlignment="0" applyProtection="0">
      <alignment vertical="center"/>
    </xf>
    <xf numFmtId="176" fontId="4" fillId="0" borderId="0" applyFont="0" applyFill="0" applyBorder="0" applyAlignment="0" applyProtection="0"/>
    <xf numFmtId="0" fontId="0" fillId="0" borderId="0">
      <alignment vertical="center"/>
    </xf>
    <xf numFmtId="0" fontId="96" fillId="0" borderId="62" applyNumberFormat="0" applyFill="0" applyAlignment="0" applyProtection="0">
      <alignment vertical="center"/>
    </xf>
    <xf numFmtId="0" fontId="70" fillId="67" borderId="0" applyNumberFormat="0" applyBorder="0" applyAlignment="0" applyProtection="0">
      <alignment vertical="center"/>
    </xf>
    <xf numFmtId="0" fontId="98" fillId="0" borderId="0"/>
    <xf numFmtId="0" fontId="70" fillId="61" borderId="0" applyNumberFormat="0" applyBorder="0" applyAlignment="0" applyProtection="0">
      <alignment vertical="center"/>
    </xf>
    <xf numFmtId="0" fontId="76" fillId="60" borderId="0" applyNumberFormat="0" applyBorder="0" applyAlignment="0" applyProtection="0"/>
    <xf numFmtId="176" fontId="4" fillId="0" borderId="0" applyFont="0" applyFill="0" applyBorder="0" applyAlignment="0" applyProtection="0"/>
    <xf numFmtId="0" fontId="73" fillId="70" borderId="0" applyNumberFormat="0" applyBorder="0" applyAlignment="0" applyProtection="0">
      <alignment vertical="center"/>
    </xf>
    <xf numFmtId="0" fontId="73" fillId="54" borderId="0" applyNumberFormat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0" fontId="75" fillId="6" borderId="0" applyNumberFormat="0" applyBorder="0" applyAlignment="0" applyProtection="0">
      <alignment vertical="center"/>
    </xf>
    <xf numFmtId="0" fontId="72" fillId="0" borderId="55" applyNumberFormat="0" applyFill="0" applyAlignment="0" applyProtection="0">
      <alignment vertical="center"/>
    </xf>
    <xf numFmtId="0" fontId="70" fillId="7" borderId="0" applyNumberFormat="0" applyBorder="0" applyAlignment="0" applyProtection="0">
      <alignment vertical="center"/>
    </xf>
    <xf numFmtId="0" fontId="4" fillId="53" borderId="56" applyNumberFormat="0" applyFont="0" applyAlignment="0" applyProtection="0">
      <alignment vertical="center"/>
    </xf>
    <xf numFmtId="0" fontId="70" fillId="2" borderId="0" applyNumberFormat="0" applyBorder="0" applyAlignment="0" applyProtection="0">
      <alignment vertical="center"/>
    </xf>
    <xf numFmtId="0" fontId="73" fillId="54" borderId="0" applyNumberFormat="0" applyBorder="0" applyAlignment="0" applyProtection="0">
      <alignment vertical="center"/>
    </xf>
    <xf numFmtId="0" fontId="70" fillId="48" borderId="0" applyNumberFormat="0" applyBorder="0" applyAlignment="0" applyProtection="0">
      <alignment vertical="center"/>
    </xf>
    <xf numFmtId="0" fontId="73" fillId="46" borderId="0" applyNumberFormat="0" applyBorder="0" applyAlignment="0" applyProtection="0">
      <alignment vertical="center"/>
    </xf>
    <xf numFmtId="0" fontId="72" fillId="0" borderId="55" applyNumberFormat="0" applyFill="0" applyAlignment="0" applyProtection="0">
      <alignment vertical="center"/>
    </xf>
    <xf numFmtId="0" fontId="70" fillId="61" borderId="0" applyNumberFormat="0" applyBorder="0" applyAlignment="0" applyProtection="0">
      <alignment vertical="center"/>
    </xf>
    <xf numFmtId="0" fontId="70" fillId="6" borderId="0" applyNumberFormat="0" applyBorder="0" applyAlignment="0" applyProtection="0">
      <alignment vertical="center"/>
    </xf>
    <xf numFmtId="0" fontId="4" fillId="53" borderId="56" applyNumberFormat="0" applyFont="0" applyAlignment="0" applyProtection="0">
      <alignment vertical="center"/>
    </xf>
    <xf numFmtId="0" fontId="70" fillId="68" borderId="0" applyNumberFormat="0" applyBorder="0" applyAlignment="0" applyProtection="0">
      <alignment vertical="center"/>
    </xf>
    <xf numFmtId="0" fontId="4" fillId="0" borderId="0"/>
    <xf numFmtId="43" fontId="4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70" fillId="48" borderId="0" applyNumberFormat="0" applyBorder="0" applyAlignment="0" applyProtection="0">
      <alignment vertical="center"/>
    </xf>
    <xf numFmtId="0" fontId="75" fillId="6" borderId="0" applyNumberFormat="0" applyBorder="0" applyAlignment="0" applyProtection="0">
      <alignment vertical="center"/>
    </xf>
    <xf numFmtId="0" fontId="70" fillId="6" borderId="0" applyNumberFormat="0" applyBorder="0" applyAlignment="0" applyProtection="0">
      <alignment vertical="center"/>
    </xf>
    <xf numFmtId="0" fontId="78" fillId="0" borderId="0"/>
    <xf numFmtId="0" fontId="82" fillId="4" borderId="57" applyNumberFormat="0" applyAlignment="0" applyProtection="0">
      <alignment vertical="center"/>
    </xf>
    <xf numFmtId="0" fontId="70" fillId="50" borderId="0" applyNumberFormat="0" applyBorder="0" applyAlignment="0" applyProtection="0">
      <alignment vertical="center"/>
    </xf>
    <xf numFmtId="0" fontId="73" fillId="56" borderId="0" applyNumberFormat="0" applyBorder="0" applyAlignment="0" applyProtection="0">
      <alignment vertical="center"/>
    </xf>
    <xf numFmtId="0" fontId="81" fillId="7" borderId="0" applyNumberFormat="0" applyBorder="0" applyAlignment="0" applyProtection="0">
      <alignment vertical="center"/>
    </xf>
    <xf numFmtId="0" fontId="73" fillId="71" borderId="0" applyNumberFormat="0" applyBorder="0" applyAlignment="0" applyProtection="0">
      <alignment vertical="center"/>
    </xf>
    <xf numFmtId="0" fontId="76" fillId="60" borderId="0" applyNumberFormat="0" applyBorder="0" applyAlignment="0" applyProtection="0"/>
    <xf numFmtId="0" fontId="70" fillId="61" borderId="0" applyNumberFormat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39" fillId="0" borderId="0"/>
    <xf numFmtId="0" fontId="70" fillId="48" borderId="0" applyNumberFormat="0" applyBorder="0" applyAlignment="0" applyProtection="0">
      <alignment vertical="center"/>
    </xf>
    <xf numFmtId="0" fontId="70" fillId="50" borderId="0" applyNumberFormat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0" fontId="113" fillId="0" borderId="0" applyNumberFormat="0" applyFill="0" applyBorder="0" applyAlignment="0" applyProtection="0"/>
    <xf numFmtId="0" fontId="73" fillId="66" borderId="0" applyNumberFormat="0" applyBorder="0" applyAlignment="0" applyProtection="0">
      <alignment vertical="center"/>
    </xf>
    <xf numFmtId="0" fontId="0" fillId="0" borderId="0">
      <alignment vertical="center"/>
    </xf>
    <xf numFmtId="0" fontId="93" fillId="0" borderId="63" applyNumberFormat="0" applyFill="0" applyAlignment="0" applyProtection="0">
      <alignment vertical="center"/>
    </xf>
    <xf numFmtId="0" fontId="0" fillId="0" borderId="0"/>
    <xf numFmtId="0" fontId="73" fillId="56" borderId="0" applyNumberFormat="0" applyBorder="0" applyAlignment="0" applyProtection="0">
      <alignment vertical="center"/>
    </xf>
    <xf numFmtId="0" fontId="87" fillId="4" borderId="60" applyNumberFormat="0" applyAlignment="0" applyProtection="0">
      <alignment vertical="center"/>
    </xf>
    <xf numFmtId="0" fontId="78" fillId="0" borderId="0"/>
    <xf numFmtId="0" fontId="87" fillId="4" borderId="60" applyNumberFormat="0" applyAlignment="0" applyProtection="0">
      <alignment vertical="center"/>
    </xf>
    <xf numFmtId="0" fontId="70" fillId="41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3" fillId="56" borderId="0" applyNumberFormat="0" applyBorder="0" applyAlignment="0" applyProtection="0">
      <alignment vertical="center"/>
    </xf>
    <xf numFmtId="0" fontId="73" fillId="69" borderId="0" applyNumberFormat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0" fontId="70" fillId="61" borderId="0" applyNumberFormat="0" applyBorder="0" applyAlignment="0" applyProtection="0">
      <alignment vertical="center"/>
    </xf>
    <xf numFmtId="0" fontId="70" fillId="41" borderId="0" applyNumberFormat="0" applyBorder="0" applyAlignment="0" applyProtection="0">
      <alignment vertical="center"/>
    </xf>
    <xf numFmtId="0" fontId="93" fillId="0" borderId="63" applyNumberFormat="0" applyFill="0" applyAlignment="0" applyProtection="0">
      <alignment vertical="center"/>
    </xf>
    <xf numFmtId="0" fontId="73" fillId="46" borderId="0" applyNumberFormat="0" applyBorder="0" applyAlignment="0" applyProtection="0">
      <alignment vertical="center"/>
    </xf>
    <xf numFmtId="0" fontId="73" fillId="54" borderId="0" applyNumberFormat="0" applyBorder="0" applyAlignment="0" applyProtection="0">
      <alignment vertical="center"/>
    </xf>
    <xf numFmtId="0" fontId="76" fillId="58" borderId="0" applyNumberFormat="0" applyBorder="0" applyAlignment="0" applyProtection="0"/>
    <xf numFmtId="43" fontId="78" fillId="0" borderId="0" applyFont="0" applyFill="0" applyBorder="0" applyAlignment="0" applyProtection="0"/>
    <xf numFmtId="0" fontId="70" fillId="50" borderId="0" applyNumberFormat="0" applyBorder="0" applyAlignment="0" applyProtection="0">
      <alignment vertical="center"/>
    </xf>
    <xf numFmtId="0" fontId="73" fillId="66" borderId="0" applyNumberFormat="0" applyBorder="0" applyAlignment="0" applyProtection="0">
      <alignment vertical="center"/>
    </xf>
    <xf numFmtId="0" fontId="0" fillId="0" borderId="0">
      <alignment vertical="center"/>
    </xf>
    <xf numFmtId="0" fontId="73" fillId="68" borderId="0" applyNumberFormat="0" applyBorder="0" applyAlignment="0" applyProtection="0">
      <alignment vertical="center"/>
    </xf>
    <xf numFmtId="0" fontId="70" fillId="2" borderId="0" applyNumberFormat="0" applyBorder="0" applyAlignment="0" applyProtection="0">
      <alignment vertical="center"/>
    </xf>
    <xf numFmtId="0" fontId="86" fillId="48" borderId="57" applyNumberFormat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70" fillId="68" borderId="0" applyNumberFormat="0" applyBorder="0" applyAlignment="0" applyProtection="0">
      <alignment vertical="center"/>
    </xf>
    <xf numFmtId="0" fontId="70" fillId="53" borderId="56" applyNumberFormat="0" applyFon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89" fillId="0" borderId="0"/>
    <xf numFmtId="0" fontId="73" fillId="66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70" fillId="6" borderId="0" applyNumberFormat="0" applyBorder="0" applyAlignment="0" applyProtection="0">
      <alignment vertical="center"/>
    </xf>
    <xf numFmtId="0" fontId="70" fillId="50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75" fillId="6" borderId="0" applyNumberFormat="0" applyBorder="0" applyAlignment="0" applyProtection="0">
      <alignment vertical="center"/>
    </xf>
    <xf numFmtId="0" fontId="73" fillId="69" borderId="0" applyNumberFormat="0" applyBorder="0" applyAlignment="0" applyProtection="0">
      <alignment vertical="center"/>
    </xf>
    <xf numFmtId="0" fontId="92" fillId="64" borderId="0" applyNumberFormat="0" applyBorder="0" applyAlignment="0" applyProtection="0">
      <alignment vertical="center"/>
    </xf>
    <xf numFmtId="0" fontId="82" fillId="4" borderId="57" applyNumberFormat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0" fontId="71" fillId="42" borderId="0" applyNumberFormat="0" applyBorder="0" applyAlignment="0" applyProtection="0"/>
    <xf numFmtId="0" fontId="85" fillId="0" borderId="59" applyNumberFormat="0" applyFill="0" applyAlignment="0" applyProtection="0">
      <alignment vertical="center"/>
    </xf>
    <xf numFmtId="0" fontId="84" fillId="57" borderId="58" applyNumberFormat="0" applyAlignment="0" applyProtection="0">
      <alignment vertical="center"/>
    </xf>
    <xf numFmtId="0" fontId="73" fillId="70" borderId="0" applyNumberFormat="0" applyBorder="0" applyAlignment="0" applyProtection="0">
      <alignment vertical="center"/>
    </xf>
    <xf numFmtId="0" fontId="73" fillId="66" borderId="0" applyNumberFormat="0" applyBorder="0" applyAlignment="0" applyProtection="0">
      <alignment vertical="center"/>
    </xf>
    <xf numFmtId="0" fontId="85" fillId="0" borderId="59" applyNumberFormat="0" applyFill="0" applyAlignment="0" applyProtection="0">
      <alignment vertical="center"/>
    </xf>
    <xf numFmtId="0" fontId="84" fillId="57" borderId="58" applyNumberFormat="0" applyAlignment="0" applyProtection="0">
      <alignment vertical="center"/>
    </xf>
    <xf numFmtId="0" fontId="73" fillId="70" borderId="0" applyNumberFormat="0" applyBorder="0" applyAlignment="0" applyProtection="0">
      <alignment vertical="center"/>
    </xf>
    <xf numFmtId="0" fontId="0" fillId="0" borderId="0">
      <alignment vertical="center"/>
    </xf>
    <xf numFmtId="0" fontId="85" fillId="0" borderId="59" applyNumberFormat="0" applyFill="0" applyAlignment="0" applyProtection="0">
      <alignment vertical="center"/>
    </xf>
    <xf numFmtId="0" fontId="4" fillId="53" borderId="56" applyNumberFormat="0" applyFont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0" fontId="73" fillId="43" borderId="0" applyNumberFormat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" fontId="78" fillId="0" borderId="33" applyFill="0" applyProtection="0">
      <alignment horizontal="center"/>
    </xf>
    <xf numFmtId="0" fontId="96" fillId="0" borderId="62" applyNumberFormat="0" applyFill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2" fillId="4" borderId="57" applyNumberFormat="0" applyAlignment="0" applyProtection="0">
      <alignment vertical="center"/>
    </xf>
    <xf numFmtId="0" fontId="82" fillId="4" borderId="57" applyNumberFormat="0" applyAlignment="0" applyProtection="0">
      <alignment vertical="center"/>
    </xf>
    <xf numFmtId="0" fontId="82" fillId="4" borderId="57" applyNumberFormat="0" applyAlignment="0" applyProtection="0">
      <alignment vertical="center"/>
    </xf>
    <xf numFmtId="0" fontId="82" fillId="4" borderId="57" applyNumberFormat="0" applyAlignment="0" applyProtection="0">
      <alignment vertical="center"/>
    </xf>
    <xf numFmtId="0" fontId="82" fillId="4" borderId="57" applyNumberFormat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73" fillId="43" borderId="0" applyNumberFormat="0" applyBorder="0" applyAlignment="0" applyProtection="0">
      <alignment vertical="center"/>
    </xf>
    <xf numFmtId="0" fontId="82" fillId="4" borderId="57" applyNumberFormat="0" applyAlignment="0" applyProtection="0">
      <alignment vertical="center"/>
    </xf>
    <xf numFmtId="0" fontId="82" fillId="4" borderId="57" applyNumberFormat="0" applyAlignment="0" applyProtection="0">
      <alignment vertical="center"/>
    </xf>
    <xf numFmtId="0" fontId="85" fillId="0" borderId="59" applyNumberFormat="0" applyFill="0" applyAlignment="0" applyProtection="0">
      <alignment vertical="center"/>
    </xf>
    <xf numFmtId="0" fontId="84" fillId="57" borderId="58" applyNumberFormat="0" applyAlignment="0" applyProtection="0">
      <alignment vertical="center"/>
    </xf>
    <xf numFmtId="0" fontId="82" fillId="4" borderId="57" applyNumberFormat="0" applyAlignment="0" applyProtection="0">
      <alignment vertical="center"/>
    </xf>
    <xf numFmtId="0" fontId="73" fillId="66" borderId="0" applyNumberFormat="0" applyBorder="0" applyAlignment="0" applyProtection="0">
      <alignment vertical="center"/>
    </xf>
    <xf numFmtId="0" fontId="82" fillId="4" borderId="57" applyNumberFormat="0" applyAlignment="0" applyProtection="0">
      <alignment vertical="center"/>
    </xf>
    <xf numFmtId="0" fontId="82" fillId="4" borderId="57" applyNumberFormat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0" fontId="87" fillId="4" borderId="60" applyNumberFormat="0" applyAlignment="0" applyProtection="0">
      <alignment vertical="center"/>
    </xf>
    <xf numFmtId="0" fontId="87" fillId="4" borderId="60" applyNumberFormat="0" applyAlignment="0" applyProtection="0">
      <alignment vertical="center"/>
    </xf>
    <xf numFmtId="0" fontId="75" fillId="6" borderId="0" applyNumberFormat="0" applyBorder="0" applyAlignment="0" applyProtection="0">
      <alignment vertical="center"/>
    </xf>
    <xf numFmtId="0" fontId="82" fillId="4" borderId="57" applyNumberFormat="0" applyAlignment="0" applyProtection="0">
      <alignment vertical="center"/>
    </xf>
    <xf numFmtId="0" fontId="73" fillId="56" borderId="0" applyNumberFormat="0" applyBorder="0" applyAlignment="0" applyProtection="0">
      <alignment vertical="center"/>
    </xf>
    <xf numFmtId="0" fontId="70" fillId="68" borderId="0" applyNumberFormat="0" applyBorder="0" applyAlignment="0" applyProtection="0">
      <alignment vertical="center"/>
    </xf>
    <xf numFmtId="0" fontId="85" fillId="0" borderId="59" applyNumberFormat="0" applyFill="0" applyAlignment="0" applyProtection="0">
      <alignment vertical="center"/>
    </xf>
    <xf numFmtId="0" fontId="84" fillId="57" borderId="58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75" fillId="6" borderId="0" applyNumberFormat="0" applyBorder="0" applyAlignment="0" applyProtection="0">
      <alignment vertical="center"/>
    </xf>
    <xf numFmtId="0" fontId="70" fillId="48" borderId="0" applyNumberFormat="0" applyBorder="0" applyAlignment="0" applyProtection="0">
      <alignment vertical="center"/>
    </xf>
    <xf numFmtId="43" fontId="4" fillId="0" borderId="0" applyFont="0" applyFill="0" applyBorder="0" applyAlignment="0" applyProtection="0"/>
    <xf numFmtId="0" fontId="0" fillId="0" borderId="0">
      <alignment vertical="center"/>
    </xf>
    <xf numFmtId="0" fontId="70" fillId="68" borderId="0" applyNumberFormat="0" applyBorder="0" applyAlignment="0" applyProtection="0">
      <alignment vertical="center"/>
    </xf>
    <xf numFmtId="0" fontId="0" fillId="0" borderId="0">
      <alignment vertical="center"/>
    </xf>
    <xf numFmtId="0" fontId="85" fillId="0" borderId="59" applyNumberFormat="0" applyFill="0" applyAlignment="0" applyProtection="0">
      <alignment vertical="center"/>
    </xf>
    <xf numFmtId="0" fontId="73" fillId="56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104" fillId="77" borderId="0" applyNumberFormat="0" applyBorder="0" applyAlignment="0" applyProtection="0"/>
    <xf numFmtId="0" fontId="107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73" fillId="71" borderId="0" applyNumberFormat="0" applyBorder="0" applyAlignment="0" applyProtection="0">
      <alignment vertical="center"/>
    </xf>
    <xf numFmtId="0" fontId="76" fillId="44" borderId="0" applyNumberFormat="0" applyBorder="0" applyAlignment="0" applyProtection="0"/>
    <xf numFmtId="0" fontId="86" fillId="48" borderId="57" applyNumberFormat="0" applyAlignment="0" applyProtection="0">
      <alignment vertical="center"/>
    </xf>
    <xf numFmtId="0" fontId="72" fillId="0" borderId="55" applyNumberFormat="0" applyFill="0" applyAlignment="0" applyProtection="0">
      <alignment vertical="center"/>
    </xf>
    <xf numFmtId="0" fontId="84" fillId="57" borderId="58" applyNumberFormat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71" fillId="42" borderId="0" applyNumberFormat="0" applyBorder="0" applyAlignment="0" applyProtection="0"/>
    <xf numFmtId="0" fontId="85" fillId="0" borderId="59" applyNumberFormat="0" applyFill="0" applyAlignment="0" applyProtection="0">
      <alignment vertical="center"/>
    </xf>
    <xf numFmtId="0" fontId="0" fillId="0" borderId="0">
      <alignment vertical="center"/>
    </xf>
    <xf numFmtId="0" fontId="4" fillId="53" borderId="56" applyNumberFormat="0" applyFont="0" applyAlignment="0" applyProtection="0">
      <alignment vertical="center"/>
    </xf>
    <xf numFmtId="0" fontId="0" fillId="0" borderId="0">
      <alignment vertical="center"/>
    </xf>
    <xf numFmtId="176" fontId="4" fillId="0" borderId="0" applyFont="0" applyFill="0" applyBorder="0" applyAlignment="0" applyProtection="0">
      <alignment vertical="center"/>
    </xf>
    <xf numFmtId="0" fontId="85" fillId="0" borderId="59" applyNumberFormat="0" applyFill="0" applyAlignment="0" applyProtection="0">
      <alignment vertical="center"/>
    </xf>
    <xf numFmtId="0" fontId="87" fillId="4" borderId="60" applyNumberFormat="0" applyAlignment="0" applyProtection="0">
      <alignment vertical="center"/>
    </xf>
    <xf numFmtId="0" fontId="92" fillId="64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0" fontId="73" fillId="69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11" fillId="0" borderId="65" applyNumberFormat="0" applyAlignment="0" applyProtection="0">
      <alignment horizontal="left" vertical="center"/>
    </xf>
    <xf numFmtId="0" fontId="73" fillId="66" borderId="0" applyNumberFormat="0" applyBorder="0" applyAlignment="0" applyProtection="0">
      <alignment vertical="center"/>
    </xf>
    <xf numFmtId="176" fontId="4" fillId="0" borderId="0" applyFont="0" applyFill="0" applyBorder="0" applyAlignment="0" applyProtection="0"/>
    <xf numFmtId="0" fontId="70" fillId="61" borderId="0" applyNumberFormat="0" applyBorder="0" applyAlignment="0" applyProtection="0">
      <alignment vertical="center"/>
    </xf>
    <xf numFmtId="0" fontId="72" fillId="0" borderId="55" applyNumberFormat="0" applyFill="0" applyAlignment="0" applyProtection="0">
      <alignment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0" fontId="73" fillId="50" borderId="0" applyNumberFormat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70" fillId="2" borderId="0" applyNumberFormat="0" applyBorder="0" applyAlignment="0" applyProtection="0">
      <alignment vertical="center"/>
    </xf>
    <xf numFmtId="0" fontId="88" fillId="0" borderId="61" applyNumberFormat="0" applyFill="0" applyAlignment="0" applyProtection="0">
      <alignment vertical="center"/>
    </xf>
    <xf numFmtId="0" fontId="70" fillId="2" borderId="0" applyNumberFormat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76" fillId="60" borderId="0" applyNumberFormat="0" applyBorder="0" applyAlignment="0" applyProtection="0"/>
    <xf numFmtId="0" fontId="73" fillId="43" borderId="0" applyNumberFormat="0" applyBorder="0" applyAlignment="0" applyProtection="0">
      <alignment vertical="center"/>
    </xf>
    <xf numFmtId="0" fontId="87" fillId="4" borderId="60" applyNumberFormat="0" applyAlignment="0" applyProtection="0">
      <alignment vertical="center"/>
    </xf>
    <xf numFmtId="0" fontId="73" fillId="54" borderId="0" applyNumberFormat="0" applyBorder="0" applyAlignment="0" applyProtection="0">
      <alignment vertical="center"/>
    </xf>
    <xf numFmtId="0" fontId="76" fillId="42" borderId="0" applyNumberFormat="0" applyBorder="0" applyAlignment="0" applyProtection="0"/>
    <xf numFmtId="0" fontId="82" fillId="4" borderId="57" applyNumberFormat="0" applyAlignment="0" applyProtection="0">
      <alignment vertical="center"/>
    </xf>
    <xf numFmtId="0" fontId="70" fillId="2" borderId="0" applyNumberFormat="0" applyBorder="0" applyAlignment="0" applyProtection="0">
      <alignment vertical="center"/>
    </xf>
    <xf numFmtId="0" fontId="73" fillId="70" borderId="0" applyNumberFormat="0" applyBorder="0" applyAlignment="0" applyProtection="0">
      <alignment vertical="center"/>
    </xf>
    <xf numFmtId="0" fontId="70" fillId="41" borderId="0" applyNumberFormat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6" fillId="48" borderId="57" applyNumberFormat="0" applyAlignment="0" applyProtection="0">
      <alignment vertical="center"/>
    </xf>
    <xf numFmtId="0" fontId="70" fillId="2" borderId="0" applyNumberFormat="0" applyBorder="0" applyAlignment="0" applyProtection="0">
      <alignment vertical="center"/>
    </xf>
    <xf numFmtId="0" fontId="73" fillId="56" borderId="0" applyNumberFormat="0" applyBorder="0" applyAlignment="0" applyProtection="0">
      <alignment vertical="center"/>
    </xf>
    <xf numFmtId="0" fontId="70" fillId="41" borderId="0" applyNumberFormat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7" fillId="4" borderId="60" applyNumberFormat="0" applyAlignment="0" applyProtection="0">
      <alignment vertical="center"/>
    </xf>
    <xf numFmtId="0" fontId="70" fillId="2" borderId="0" applyNumberFormat="0" applyBorder="0" applyAlignment="0" applyProtection="0">
      <alignment vertical="center"/>
    </xf>
    <xf numFmtId="0" fontId="73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70" fillId="2" borderId="0" applyNumberFormat="0" applyBorder="0" applyAlignment="0" applyProtection="0">
      <alignment vertical="center"/>
    </xf>
    <xf numFmtId="0" fontId="86" fillId="48" borderId="57" applyNumberFormat="0" applyAlignment="0" applyProtection="0">
      <alignment vertical="center"/>
    </xf>
    <xf numFmtId="0" fontId="104" fillId="78" borderId="0" applyNumberFormat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0" fontId="73" fillId="54" borderId="0" applyNumberFormat="0" applyBorder="0" applyAlignment="0" applyProtection="0">
      <alignment vertical="center"/>
    </xf>
    <xf numFmtId="0" fontId="87" fillId="4" borderId="60" applyNumberFormat="0" applyAlignment="0" applyProtection="0">
      <alignment vertical="center"/>
    </xf>
    <xf numFmtId="0" fontId="73" fillId="68" borderId="0" applyNumberFormat="0" applyBorder="0" applyAlignment="0" applyProtection="0">
      <alignment vertical="center"/>
    </xf>
    <xf numFmtId="0" fontId="76" fillId="60" borderId="0" applyNumberFormat="0" applyBorder="0" applyAlignment="0" applyProtection="0"/>
    <xf numFmtId="0" fontId="73" fillId="43" borderId="0" applyNumberFormat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0" fontId="70" fillId="0" borderId="0">
      <alignment vertical="center"/>
    </xf>
    <xf numFmtId="0" fontId="76" fillId="58" borderId="0" applyNumberFormat="0" applyBorder="0" applyAlignment="0" applyProtection="0"/>
    <xf numFmtId="0" fontId="92" fillId="64" borderId="0" applyNumberFormat="0" applyBorder="0" applyAlignment="0" applyProtection="0">
      <alignment vertical="center"/>
    </xf>
    <xf numFmtId="0" fontId="87" fillId="4" borderId="60" applyNumberFormat="0" applyAlignment="0" applyProtection="0">
      <alignment vertical="center"/>
    </xf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0" fontId="86" fillId="48" borderId="57" applyNumberFormat="0" applyAlignment="0" applyProtection="0">
      <alignment vertical="center"/>
    </xf>
    <xf numFmtId="0" fontId="0" fillId="0" borderId="0">
      <alignment vertical="center"/>
    </xf>
    <xf numFmtId="0" fontId="73" fillId="66" borderId="0" applyNumberFormat="0" applyBorder="0" applyAlignment="0" applyProtection="0">
      <alignment vertical="center"/>
    </xf>
    <xf numFmtId="41" fontId="78" fillId="0" borderId="0" applyFont="0" applyFill="0" applyBorder="0" applyAlignment="0" applyProtection="0"/>
    <xf numFmtId="0" fontId="73" fillId="71" borderId="0" applyNumberFormat="0" applyBorder="0" applyAlignment="0" applyProtection="0">
      <alignment vertical="center"/>
    </xf>
    <xf numFmtId="0" fontId="4" fillId="53" borderId="56" applyNumberFormat="0" applyFont="0" applyAlignment="0" applyProtection="0">
      <alignment vertical="center"/>
    </xf>
    <xf numFmtId="0" fontId="76" fillId="60" borderId="0" applyNumberFormat="0" applyBorder="0" applyAlignment="0" applyProtection="0"/>
    <xf numFmtId="0" fontId="73" fillId="66" borderId="0" applyNumberFormat="0" applyBorder="0" applyAlignment="0" applyProtection="0">
      <alignment vertical="center"/>
    </xf>
    <xf numFmtId="0" fontId="87" fillId="4" borderId="60" applyNumberFormat="0" applyAlignment="0" applyProtection="0">
      <alignment vertical="center"/>
    </xf>
    <xf numFmtId="0" fontId="87" fillId="4" borderId="60" applyNumberFormat="0" applyAlignment="0" applyProtection="0">
      <alignment vertical="center"/>
    </xf>
    <xf numFmtId="0" fontId="39" fillId="0" borderId="0"/>
    <xf numFmtId="0" fontId="75" fillId="6" borderId="0" applyNumberFormat="0" applyBorder="0" applyAlignment="0" applyProtection="0">
      <alignment vertical="center"/>
    </xf>
    <xf numFmtId="0" fontId="73" fillId="68" borderId="0" applyNumberFormat="0" applyBorder="0" applyAlignment="0" applyProtection="0">
      <alignment vertical="center"/>
    </xf>
    <xf numFmtId="0" fontId="70" fillId="47" borderId="0" applyNumberFormat="0" applyBorder="0" applyAlignment="0" applyProtection="0">
      <alignment vertical="center"/>
    </xf>
    <xf numFmtId="0" fontId="76" fillId="59" borderId="0" applyNumberFormat="0" applyBorder="0" applyAlignment="0" applyProtection="0"/>
    <xf numFmtId="0" fontId="75" fillId="6" borderId="0" applyNumberFormat="0" applyBorder="0" applyAlignment="0" applyProtection="0">
      <alignment vertical="center"/>
    </xf>
    <xf numFmtId="0" fontId="86" fillId="48" borderId="57" applyNumberFormat="0" applyAlignment="0" applyProtection="0">
      <alignment vertical="center"/>
    </xf>
    <xf numFmtId="176" fontId="4" fillId="0" borderId="0" applyFont="0" applyFill="0" applyBorder="0" applyAlignment="0" applyProtection="0"/>
    <xf numFmtId="0" fontId="85" fillId="0" borderId="59" applyNumberFormat="0" applyFill="0" applyAlignment="0" applyProtection="0">
      <alignment vertical="center"/>
    </xf>
    <xf numFmtId="0" fontId="73" fillId="56" borderId="0" applyNumberFormat="0" applyBorder="0" applyAlignment="0" applyProtection="0">
      <alignment vertical="center"/>
    </xf>
    <xf numFmtId="0" fontId="73" fillId="70" borderId="0" applyNumberFormat="0" applyBorder="0" applyAlignment="0" applyProtection="0">
      <alignment vertical="center"/>
    </xf>
    <xf numFmtId="0" fontId="92" fillId="64" borderId="0" applyNumberFormat="0" applyBorder="0" applyAlignment="0" applyProtection="0">
      <alignment vertical="center"/>
    </xf>
    <xf numFmtId="0" fontId="73" fillId="71" borderId="0" applyNumberFormat="0" applyBorder="0" applyAlignment="0" applyProtection="0">
      <alignment vertical="center"/>
    </xf>
    <xf numFmtId="0" fontId="92" fillId="64" borderId="0" applyNumberFormat="0" applyBorder="0" applyAlignment="0" applyProtection="0">
      <alignment vertical="center"/>
    </xf>
    <xf numFmtId="0" fontId="87" fillId="4" borderId="60" applyNumberFormat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82" fillId="4" borderId="57" applyNumberFormat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3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/>
    <xf numFmtId="0" fontId="70" fillId="47" borderId="0" applyNumberFormat="0" applyBorder="0" applyAlignment="0" applyProtection="0">
      <alignment vertical="center"/>
    </xf>
    <xf numFmtId="0" fontId="78" fillId="0" borderId="0"/>
    <xf numFmtId="0" fontId="73" fillId="71" borderId="0" applyNumberFormat="0" applyBorder="0" applyAlignment="0" applyProtection="0">
      <alignment vertical="center"/>
    </xf>
    <xf numFmtId="0" fontId="87" fillId="4" borderId="60" applyNumberFormat="0" applyAlignment="0" applyProtection="0">
      <alignment vertical="center"/>
    </xf>
    <xf numFmtId="0" fontId="75" fillId="6" borderId="0" applyNumberFormat="0" applyBorder="0" applyAlignment="0" applyProtection="0">
      <alignment vertical="center"/>
    </xf>
    <xf numFmtId="0" fontId="85" fillId="0" borderId="59" applyNumberFormat="0" applyFill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0" fontId="0" fillId="0" borderId="0">
      <alignment vertical="center"/>
    </xf>
    <xf numFmtId="3" fontId="113" fillId="0" borderId="0" applyNumberFormat="0" applyFill="0" applyBorder="0" applyAlignment="0" applyProtection="0"/>
    <xf numFmtId="0" fontId="4" fillId="53" borderId="56" applyNumberFormat="0" applyFont="0" applyAlignment="0" applyProtection="0">
      <alignment vertical="center"/>
    </xf>
    <xf numFmtId="0" fontId="73" fillId="71" borderId="0" applyNumberFormat="0" applyBorder="0" applyAlignment="0" applyProtection="0">
      <alignment vertical="center"/>
    </xf>
    <xf numFmtId="43" fontId="4" fillId="0" borderId="0" applyFont="0" applyFill="0" applyBorder="0" applyAlignment="0" applyProtection="0"/>
    <xf numFmtId="0" fontId="86" fillId="48" borderId="57" applyNumberFormat="0" applyAlignment="0" applyProtection="0">
      <alignment vertical="center"/>
    </xf>
    <xf numFmtId="0" fontId="73" fillId="70" borderId="0" applyNumberFormat="0" applyBorder="0" applyAlignment="0" applyProtection="0">
      <alignment vertical="center"/>
    </xf>
    <xf numFmtId="0" fontId="85" fillId="0" borderId="59" applyNumberFormat="0" applyFill="0" applyAlignment="0" applyProtection="0">
      <alignment vertical="center"/>
    </xf>
    <xf numFmtId="0" fontId="73" fillId="43" borderId="0" applyNumberFormat="0" applyBorder="0" applyAlignment="0" applyProtection="0">
      <alignment vertical="center"/>
    </xf>
    <xf numFmtId="0" fontId="70" fillId="47" borderId="0" applyNumberFormat="0" applyBorder="0" applyAlignment="0" applyProtection="0">
      <alignment vertical="center"/>
    </xf>
    <xf numFmtId="0" fontId="70" fillId="41" borderId="0" applyNumberFormat="0" applyBorder="0" applyAlignment="0" applyProtection="0">
      <alignment vertical="center"/>
    </xf>
    <xf numFmtId="0" fontId="96" fillId="0" borderId="62" applyNumberFormat="0" applyFill="0" applyAlignment="0" applyProtection="0">
      <alignment vertical="center"/>
    </xf>
    <xf numFmtId="0" fontId="86" fillId="48" borderId="57" applyNumberFormat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73" fillId="68" borderId="0" applyNumberFormat="0" applyBorder="0" applyAlignment="0" applyProtection="0">
      <alignment vertical="center"/>
    </xf>
    <xf numFmtId="0" fontId="70" fillId="67" borderId="0" applyNumberFormat="0" applyBorder="0" applyAlignment="0" applyProtection="0">
      <alignment vertical="center"/>
    </xf>
    <xf numFmtId="0" fontId="76" fillId="60" borderId="0" applyNumberFormat="0" applyBorder="0" applyAlignment="0" applyProtection="0"/>
    <xf numFmtId="43" fontId="4" fillId="0" borderId="0" applyFont="0" applyFill="0" applyBorder="0" applyAlignment="0" applyProtection="0">
      <alignment vertical="center"/>
    </xf>
    <xf numFmtId="0" fontId="73" fillId="70" borderId="0" applyNumberFormat="0" applyBorder="0" applyAlignment="0" applyProtection="0">
      <alignment vertical="center"/>
    </xf>
    <xf numFmtId="43" fontId="78" fillId="0" borderId="0" applyFont="0" applyFill="0" applyBorder="0" applyAlignment="0" applyProtection="0"/>
    <xf numFmtId="0" fontId="87" fillId="4" borderId="60" applyNumberFormat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0" fontId="73" fillId="43" borderId="0" applyNumberFormat="0" applyBorder="0" applyAlignment="0" applyProtection="0">
      <alignment vertical="center"/>
    </xf>
    <xf numFmtId="0" fontId="73" fillId="71" borderId="0" applyNumberFormat="0" applyBorder="0" applyAlignment="0" applyProtection="0">
      <alignment vertical="center"/>
    </xf>
    <xf numFmtId="0" fontId="73" fillId="68" borderId="0" applyNumberFormat="0" applyBorder="0" applyAlignment="0" applyProtection="0">
      <alignment vertical="center"/>
    </xf>
    <xf numFmtId="0" fontId="75" fillId="6" borderId="0" applyNumberFormat="0" applyBorder="0" applyAlignment="0" applyProtection="0">
      <alignment vertical="center"/>
    </xf>
    <xf numFmtId="0" fontId="4" fillId="53" borderId="56" applyNumberFormat="0" applyFont="0" applyAlignment="0" applyProtection="0">
      <alignment vertical="center"/>
    </xf>
    <xf numFmtId="0" fontId="73" fillId="66" borderId="0" applyNumberFormat="0" applyBorder="0" applyAlignment="0" applyProtection="0">
      <alignment vertical="center"/>
    </xf>
    <xf numFmtId="0" fontId="76" fillId="59" borderId="0" applyNumberFormat="0" applyBorder="0" applyAlignment="0" applyProtection="0"/>
    <xf numFmtId="0" fontId="73" fillId="56" borderId="0" applyNumberFormat="0" applyBorder="0" applyAlignment="0" applyProtection="0">
      <alignment vertical="center"/>
    </xf>
    <xf numFmtId="0" fontId="73" fillId="71" borderId="0" applyNumberFormat="0" applyBorder="0" applyAlignment="0" applyProtection="0">
      <alignment vertical="center"/>
    </xf>
    <xf numFmtId="0" fontId="70" fillId="68" borderId="0" applyNumberFormat="0" applyBorder="0" applyAlignment="0" applyProtection="0">
      <alignment vertical="center"/>
    </xf>
    <xf numFmtId="0" fontId="89" fillId="0" borderId="0">
      <protection locked="0"/>
    </xf>
    <xf numFmtId="0" fontId="104" fillId="78" borderId="0" applyNumberFormat="0" applyBorder="0" applyAlignment="0" applyProtection="0"/>
    <xf numFmtId="43" fontId="4" fillId="0" borderId="0" applyFont="0" applyFill="0" applyBorder="0" applyAlignment="0" applyProtection="0"/>
    <xf numFmtId="0" fontId="85" fillId="0" borderId="59" applyNumberFormat="0" applyFill="0" applyAlignment="0" applyProtection="0">
      <alignment vertical="center"/>
    </xf>
    <xf numFmtId="0" fontId="104" fillId="73" borderId="0" applyNumberFormat="0" applyBorder="0" applyAlignment="0" applyProtection="0"/>
    <xf numFmtId="0" fontId="85" fillId="0" borderId="59" applyNumberFormat="0" applyFill="0" applyAlignment="0" applyProtection="0">
      <alignment vertical="center"/>
    </xf>
    <xf numFmtId="0" fontId="82" fillId="4" borderId="57" applyNumberFormat="0" applyAlignment="0" applyProtection="0">
      <alignment vertical="center"/>
    </xf>
    <xf numFmtId="0" fontId="87" fillId="4" borderId="60" applyNumberFormat="0" applyAlignment="0" applyProtection="0">
      <alignment vertical="center"/>
    </xf>
    <xf numFmtId="0" fontId="78" fillId="0" borderId="0"/>
    <xf numFmtId="43" fontId="4" fillId="0" borderId="0" applyFont="0" applyFill="0" applyBorder="0" applyAlignment="0" applyProtection="0"/>
    <xf numFmtId="0" fontId="0" fillId="0" borderId="0">
      <alignment vertical="center"/>
    </xf>
    <xf numFmtId="0" fontId="73" fillId="66" borderId="0" applyNumberFormat="0" applyBorder="0" applyAlignment="0" applyProtection="0">
      <alignment vertical="center"/>
    </xf>
    <xf numFmtId="0" fontId="73" fillId="54" borderId="0" applyNumberFormat="0" applyBorder="0" applyAlignment="0" applyProtection="0">
      <alignment vertical="center"/>
    </xf>
    <xf numFmtId="0" fontId="86" fillId="48" borderId="57" applyNumberFormat="0" applyAlignment="0" applyProtection="0">
      <alignment vertical="center"/>
    </xf>
    <xf numFmtId="0" fontId="73" fillId="71" borderId="0" applyNumberFormat="0" applyBorder="0" applyAlignment="0" applyProtection="0">
      <alignment vertical="center"/>
    </xf>
    <xf numFmtId="0" fontId="70" fillId="67" borderId="0" applyNumberFormat="0" applyBorder="0" applyAlignment="0" applyProtection="0">
      <alignment vertical="center"/>
    </xf>
    <xf numFmtId="0" fontId="73" fillId="43" borderId="0" applyNumberFormat="0" applyBorder="0" applyAlignment="0" applyProtection="0">
      <alignment vertical="center"/>
    </xf>
    <xf numFmtId="43" fontId="4" fillId="0" borderId="0" applyFont="0" applyFill="0" applyBorder="0" applyAlignment="0" applyProtection="0"/>
    <xf numFmtId="0" fontId="85" fillId="0" borderId="59" applyNumberFormat="0" applyFill="0" applyAlignment="0" applyProtection="0">
      <alignment vertical="center"/>
    </xf>
    <xf numFmtId="49" fontId="78" fillId="0" borderId="0" applyFont="0" applyFill="0" applyBorder="0" applyAlignment="0" applyProtection="0"/>
    <xf numFmtId="0" fontId="87" fillId="4" borderId="60" applyNumberFormat="0" applyAlignment="0" applyProtection="0">
      <alignment vertical="center"/>
    </xf>
    <xf numFmtId="0" fontId="87" fillId="4" borderId="60" applyNumberFormat="0" applyAlignment="0" applyProtection="0">
      <alignment vertical="center"/>
    </xf>
    <xf numFmtId="0" fontId="84" fillId="57" borderId="58" applyNumberFormat="0" applyAlignment="0" applyProtection="0">
      <alignment vertical="center"/>
    </xf>
    <xf numFmtId="0" fontId="85" fillId="0" borderId="59" applyNumberFormat="0" applyFill="0" applyAlignment="0" applyProtection="0">
      <alignment vertical="center"/>
    </xf>
    <xf numFmtId="0" fontId="87" fillId="4" borderId="60" applyNumberFormat="0" applyAlignment="0" applyProtection="0">
      <alignment vertical="center"/>
    </xf>
    <xf numFmtId="0" fontId="104" fillId="77" borderId="0" applyNumberFormat="0" applyBorder="0" applyAlignment="0" applyProtection="0"/>
    <xf numFmtId="0" fontId="89" fillId="0" borderId="0"/>
    <xf numFmtId="0" fontId="86" fillId="48" borderId="57" applyNumberFormat="0" applyAlignment="0" applyProtection="0">
      <alignment vertical="center"/>
    </xf>
    <xf numFmtId="0" fontId="87" fillId="4" borderId="60" applyNumberFormat="0" applyAlignment="0" applyProtection="0">
      <alignment vertical="center"/>
    </xf>
    <xf numFmtId="0" fontId="73" fillId="56" borderId="0" applyNumberFormat="0" applyBorder="0" applyAlignment="0" applyProtection="0">
      <alignment vertical="center"/>
    </xf>
    <xf numFmtId="0" fontId="87" fillId="4" borderId="60" applyNumberFormat="0" applyAlignment="0" applyProtection="0">
      <alignment vertical="center"/>
    </xf>
    <xf numFmtId="0" fontId="70" fillId="68" borderId="0" applyNumberFormat="0" applyBorder="0" applyAlignment="0" applyProtection="0">
      <alignment vertical="center"/>
    </xf>
    <xf numFmtId="0" fontId="92" fillId="64" borderId="0" applyNumberFormat="0" applyBorder="0" applyAlignment="0" applyProtection="0">
      <alignment vertical="center"/>
    </xf>
    <xf numFmtId="0" fontId="87" fillId="4" borderId="60" applyNumberFormat="0" applyAlignment="0" applyProtection="0">
      <alignment vertical="center"/>
    </xf>
    <xf numFmtId="0" fontId="114" fillId="0" borderId="0"/>
    <xf numFmtId="0" fontId="76" fillId="62" borderId="0" applyNumberFormat="0" applyBorder="0" applyAlignment="0" applyProtection="0"/>
    <xf numFmtId="0" fontId="73" fillId="70" borderId="0" applyNumberFormat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0" fontId="70" fillId="47" borderId="0" applyNumberFormat="0" applyBorder="0" applyAlignment="0" applyProtection="0">
      <alignment vertical="center"/>
    </xf>
    <xf numFmtId="0" fontId="73" fillId="46" borderId="0" applyNumberFormat="0" applyBorder="0" applyAlignment="0" applyProtection="0">
      <alignment vertical="center"/>
    </xf>
    <xf numFmtId="0" fontId="75" fillId="6" borderId="0" applyNumberFormat="0" applyBorder="0" applyAlignment="0" applyProtection="0">
      <alignment vertical="center"/>
    </xf>
    <xf numFmtId="0" fontId="73" fillId="6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73" fillId="56" borderId="0" applyNumberFormat="0" applyBorder="0" applyAlignment="0" applyProtection="0">
      <alignment vertical="center"/>
    </xf>
    <xf numFmtId="0" fontId="73" fillId="56" borderId="0" applyNumberFormat="0" applyBorder="0" applyAlignment="0" applyProtection="0">
      <alignment vertical="center"/>
    </xf>
    <xf numFmtId="0" fontId="73" fillId="56" borderId="0" applyNumberFormat="0" applyBorder="0" applyAlignment="0" applyProtection="0">
      <alignment vertical="center"/>
    </xf>
    <xf numFmtId="0" fontId="73" fillId="56" borderId="0" applyNumberFormat="0" applyBorder="0" applyAlignment="0" applyProtection="0">
      <alignment vertical="center"/>
    </xf>
    <xf numFmtId="0" fontId="4" fillId="0" borderId="0"/>
    <xf numFmtId="0" fontId="73" fillId="71" borderId="0" applyNumberFormat="0" applyBorder="0" applyAlignment="0" applyProtection="0">
      <alignment vertical="center"/>
    </xf>
    <xf numFmtId="0" fontId="104" fillId="78" borderId="0" applyNumberFormat="0" applyBorder="0" applyAlignment="0" applyProtection="0"/>
    <xf numFmtId="0" fontId="0" fillId="0" borderId="0">
      <alignment vertical="center"/>
    </xf>
    <xf numFmtId="0" fontId="70" fillId="2" borderId="0" applyNumberFormat="0" applyBorder="0" applyAlignment="0" applyProtection="0">
      <alignment vertical="center"/>
    </xf>
    <xf numFmtId="0" fontId="4" fillId="53" borderId="56" applyNumberFormat="0" applyFont="0" applyAlignment="0" applyProtection="0">
      <alignment vertical="center"/>
    </xf>
    <xf numFmtId="0" fontId="104" fillId="73" borderId="0" applyNumberFormat="0" applyBorder="0" applyAlignment="0" applyProtection="0"/>
    <xf numFmtId="176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5" fillId="6" borderId="0" applyNumberFormat="0" applyBorder="0" applyAlignment="0" applyProtection="0">
      <alignment vertical="center"/>
    </xf>
    <xf numFmtId="0" fontId="75" fillId="6" borderId="0" applyNumberFormat="0" applyBorder="0" applyAlignment="0" applyProtection="0">
      <alignment vertical="center"/>
    </xf>
    <xf numFmtId="0" fontId="7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3" fillId="66" borderId="0" applyNumberFormat="0" applyBorder="0" applyAlignment="0" applyProtection="0">
      <alignment vertical="center"/>
    </xf>
    <xf numFmtId="0" fontId="76" fillId="62" borderId="0" applyNumberFormat="0" applyBorder="0" applyAlignment="0" applyProtection="0"/>
    <xf numFmtId="0" fontId="70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94" fillId="0" borderId="33" applyNumberFormat="0" applyFill="0" applyProtection="0">
      <alignment horizontal="left"/>
    </xf>
    <xf numFmtId="0" fontId="0" fillId="0" borderId="0">
      <alignment vertical="center"/>
    </xf>
    <xf numFmtId="0" fontId="10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73" fillId="68" borderId="0" applyNumberFormat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176" fontId="4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73" fillId="46" borderId="0" applyNumberFormat="0" applyBorder="0" applyAlignment="0" applyProtection="0">
      <alignment vertical="center"/>
    </xf>
    <xf numFmtId="0" fontId="93" fillId="0" borderId="63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3" fillId="56" borderId="0" applyNumberFormat="0" applyBorder="0" applyAlignment="0" applyProtection="0">
      <alignment vertical="center"/>
    </xf>
    <xf numFmtId="0" fontId="82" fillId="4" borderId="57" applyNumberFormat="0" applyAlignment="0" applyProtection="0">
      <alignment vertical="center"/>
    </xf>
    <xf numFmtId="0" fontId="0" fillId="0" borderId="0">
      <alignment vertical="center"/>
    </xf>
    <xf numFmtId="0" fontId="82" fillId="4" borderId="57" applyNumberFormat="0" applyAlignment="0" applyProtection="0">
      <alignment vertical="center"/>
    </xf>
    <xf numFmtId="0" fontId="0" fillId="0" borderId="0">
      <alignment vertical="center"/>
    </xf>
    <xf numFmtId="0" fontId="73" fillId="68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73" fillId="69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4" fillId="0" borderId="0"/>
    <xf numFmtId="176" fontId="4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07" fillId="0" borderId="0" applyNumberForma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2" fillId="4" borderId="57" applyNumberFormat="0" applyAlignment="0" applyProtection="0">
      <alignment vertical="center"/>
    </xf>
    <xf numFmtId="0" fontId="73" fillId="68" borderId="0" applyNumberFormat="0" applyBorder="0" applyAlignment="0" applyProtection="0">
      <alignment vertical="center"/>
    </xf>
    <xf numFmtId="0" fontId="73" fillId="66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76" fillId="58" borderId="0" applyNumberFormat="0" applyBorder="0" applyAlignment="0" applyProtection="0"/>
    <xf numFmtId="0" fontId="0" fillId="0" borderId="0">
      <alignment vertical="center"/>
    </xf>
    <xf numFmtId="0" fontId="76" fillId="58" borderId="0" applyNumberFormat="0" applyBorder="0" applyAlignment="0" applyProtection="0"/>
    <xf numFmtId="0" fontId="76" fillId="58" borderId="0" applyNumberFormat="0" applyBorder="0" applyAlignment="0" applyProtection="0"/>
    <xf numFmtId="0" fontId="0" fillId="0" borderId="0">
      <alignment vertical="center"/>
    </xf>
    <xf numFmtId="0" fontId="77" fillId="55" borderId="0" applyNumberFormat="0" applyBorder="0" applyAlignment="0" applyProtection="0"/>
    <xf numFmtId="0" fontId="76" fillId="44" borderId="0" applyNumberFormat="0" applyBorder="0" applyAlignment="0" applyProtection="0"/>
    <xf numFmtId="0" fontId="4" fillId="53" borderId="56" applyNumberFormat="0" applyFont="0" applyAlignment="0" applyProtection="0">
      <alignment vertical="center"/>
    </xf>
    <xf numFmtId="0" fontId="70" fillId="6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90" fontId="78" fillId="0" borderId="0" applyFont="0" applyFill="0" applyProtection="0"/>
    <xf numFmtId="43" fontId="4" fillId="0" borderId="0" applyFont="0" applyFill="0" applyBorder="0" applyAlignment="0" applyProtection="0"/>
    <xf numFmtId="0" fontId="99" fillId="0" borderId="0" applyNumberFormat="0" applyFill="0" applyBorder="0" applyAlignment="0" applyProtection="0">
      <alignment vertical="center"/>
    </xf>
    <xf numFmtId="0" fontId="81" fillId="7" borderId="0" applyNumberFormat="0" applyBorder="0" applyAlignment="0" applyProtection="0">
      <alignment vertical="center"/>
    </xf>
    <xf numFmtId="0" fontId="73" fillId="66" borderId="0" applyNumberFormat="0" applyBorder="0" applyAlignment="0" applyProtection="0">
      <alignment vertical="center"/>
    </xf>
    <xf numFmtId="0" fontId="73" fillId="6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3" fillId="66" borderId="0" applyNumberFormat="0" applyBorder="0" applyAlignment="0" applyProtection="0">
      <alignment vertical="center"/>
    </xf>
    <xf numFmtId="0" fontId="70" fillId="48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81" fillId="7" borderId="0" applyNumberFormat="0" applyBorder="0" applyAlignment="0" applyProtection="0">
      <alignment vertical="center"/>
    </xf>
    <xf numFmtId="43" fontId="4" fillId="0" borderId="0" applyFont="0" applyFill="0" applyBorder="0" applyAlignment="0" applyProtection="0"/>
    <xf numFmtId="0" fontId="73" fillId="68" borderId="0" applyNumberFormat="0" applyBorder="0" applyAlignment="0" applyProtection="0">
      <alignment vertical="center"/>
    </xf>
    <xf numFmtId="0" fontId="73" fillId="46" borderId="0" applyNumberFormat="0" applyBorder="0" applyAlignment="0" applyProtection="0">
      <alignment vertical="center"/>
    </xf>
    <xf numFmtId="0" fontId="73" fillId="56" borderId="0" applyNumberFormat="0" applyBorder="0" applyAlignment="0" applyProtection="0">
      <alignment vertical="center"/>
    </xf>
    <xf numFmtId="0" fontId="73" fillId="68" borderId="0" applyNumberFormat="0" applyBorder="0" applyAlignment="0" applyProtection="0">
      <alignment vertical="center"/>
    </xf>
    <xf numFmtId="0" fontId="73" fillId="50" borderId="0" applyNumberFormat="0" applyBorder="0" applyAlignment="0" applyProtection="0">
      <alignment vertical="center"/>
    </xf>
    <xf numFmtId="0" fontId="87" fillId="4" borderId="60" applyNumberFormat="0" applyAlignment="0" applyProtection="0">
      <alignment vertical="center"/>
    </xf>
    <xf numFmtId="0" fontId="70" fillId="47" borderId="0" applyNumberFormat="0" applyBorder="0" applyAlignment="0" applyProtection="0">
      <alignment vertical="center"/>
    </xf>
    <xf numFmtId="0" fontId="39" fillId="0" borderId="0"/>
    <xf numFmtId="0" fontId="73" fillId="50" borderId="0" applyNumberFormat="0" applyBorder="0" applyAlignment="0" applyProtection="0">
      <alignment vertical="center"/>
    </xf>
    <xf numFmtId="0" fontId="73" fillId="50" borderId="0" applyNumberFormat="0" applyBorder="0" applyAlignment="0" applyProtection="0">
      <alignment vertical="center"/>
    </xf>
    <xf numFmtId="0" fontId="73" fillId="46" borderId="0" applyNumberFormat="0" applyBorder="0" applyAlignment="0" applyProtection="0">
      <alignment vertical="center"/>
    </xf>
    <xf numFmtId="0" fontId="73" fillId="71" borderId="0" applyNumberFormat="0" applyBorder="0" applyAlignment="0" applyProtection="0">
      <alignment vertical="center"/>
    </xf>
    <xf numFmtId="0" fontId="73" fillId="50" borderId="0" applyNumberFormat="0" applyBorder="0" applyAlignment="0" applyProtection="0">
      <alignment vertical="center"/>
    </xf>
    <xf numFmtId="0" fontId="70" fillId="47" borderId="0" applyNumberFormat="0" applyBorder="0" applyAlignment="0" applyProtection="0">
      <alignment vertical="center"/>
    </xf>
    <xf numFmtId="0" fontId="73" fillId="69" borderId="0" applyNumberFormat="0" applyBorder="0" applyAlignment="0" applyProtection="0">
      <alignment vertical="center"/>
    </xf>
    <xf numFmtId="0" fontId="70" fillId="41" borderId="0" applyNumberFormat="0" applyBorder="0" applyAlignment="0" applyProtection="0">
      <alignment vertical="center"/>
    </xf>
    <xf numFmtId="0" fontId="77" fillId="44" borderId="0" applyNumberFormat="0" applyBorder="0" applyAlignment="0" applyProtection="0"/>
    <xf numFmtId="0" fontId="73" fillId="69" borderId="0" applyNumberFormat="0" applyBorder="0" applyAlignment="0" applyProtection="0">
      <alignment vertical="center"/>
    </xf>
    <xf numFmtId="0" fontId="4" fillId="53" borderId="56" applyNumberFormat="0" applyFont="0" applyAlignment="0" applyProtection="0">
      <alignment vertical="center"/>
    </xf>
    <xf numFmtId="191" fontId="95" fillId="0" borderId="0"/>
    <xf numFmtId="0" fontId="73" fillId="69" borderId="0" applyNumberFormat="0" applyBorder="0" applyAlignment="0" applyProtection="0">
      <alignment vertical="center"/>
    </xf>
    <xf numFmtId="0" fontId="75" fillId="6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73" fillId="50" borderId="0" applyNumberFormat="0" applyBorder="0" applyAlignment="0" applyProtection="0">
      <alignment vertical="center"/>
    </xf>
    <xf numFmtId="0" fontId="70" fillId="47" borderId="0" applyNumberFormat="0" applyBorder="0" applyAlignment="0" applyProtection="0">
      <alignment vertical="center"/>
    </xf>
    <xf numFmtId="0" fontId="73" fillId="50" borderId="0" applyNumberFormat="0" applyBorder="0" applyAlignment="0" applyProtection="0">
      <alignment vertical="center"/>
    </xf>
    <xf numFmtId="0" fontId="76" fillId="60" borderId="0" applyNumberFormat="0" applyBorder="0" applyAlignment="0" applyProtection="0"/>
    <xf numFmtId="0" fontId="78" fillId="0" borderId="0"/>
    <xf numFmtId="0" fontId="7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3" fillId="50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107" fillId="0" borderId="0" applyNumberFormat="0" applyFill="0" applyBorder="0" applyAlignment="0" applyProtection="0">
      <alignment vertical="center"/>
    </xf>
    <xf numFmtId="0" fontId="73" fillId="50" borderId="0" applyNumberFormat="0" applyBorder="0" applyAlignment="0" applyProtection="0">
      <alignment vertical="center"/>
    </xf>
    <xf numFmtId="0" fontId="70" fillId="67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70" fillId="67" borderId="0" applyNumberFormat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0" fontId="73" fillId="69" borderId="0" applyNumberFormat="0" applyBorder="0" applyAlignment="0" applyProtection="0">
      <alignment vertical="center"/>
    </xf>
    <xf numFmtId="0" fontId="70" fillId="41" borderId="0" applyNumberFormat="0" applyBorder="0" applyAlignment="0" applyProtection="0">
      <alignment vertical="center"/>
    </xf>
    <xf numFmtId="0" fontId="70" fillId="47" borderId="0" applyNumberFormat="0" applyBorder="0" applyAlignment="0" applyProtection="0">
      <alignment vertical="center"/>
    </xf>
    <xf numFmtId="0" fontId="70" fillId="41" borderId="0" applyNumberFormat="0" applyBorder="0" applyAlignment="0" applyProtection="0">
      <alignment vertical="center"/>
    </xf>
    <xf numFmtId="0" fontId="4" fillId="0" borderId="0"/>
    <xf numFmtId="0" fontId="70" fillId="41" borderId="0" applyNumberFormat="0" applyBorder="0" applyAlignment="0" applyProtection="0">
      <alignment vertical="center"/>
    </xf>
    <xf numFmtId="0" fontId="73" fillId="69" borderId="0" applyNumberFormat="0" applyBorder="0" applyAlignment="0" applyProtection="0">
      <alignment vertical="center"/>
    </xf>
    <xf numFmtId="0" fontId="70" fillId="41" borderId="0" applyNumberFormat="0" applyBorder="0" applyAlignment="0" applyProtection="0">
      <alignment vertical="center"/>
    </xf>
    <xf numFmtId="0" fontId="77" fillId="51" borderId="0" applyNumberFormat="0" applyBorder="0" applyAlignment="0" applyProtection="0"/>
    <xf numFmtId="0" fontId="70" fillId="67" borderId="0" applyNumberFormat="0" applyBorder="0" applyAlignment="0" applyProtection="0">
      <alignment vertical="center"/>
    </xf>
    <xf numFmtId="0" fontId="111" fillId="0" borderId="27">
      <alignment horizontal="left" vertical="center"/>
    </xf>
    <xf numFmtId="0" fontId="70" fillId="61" borderId="0" applyNumberFormat="0" applyBorder="0" applyAlignment="0" applyProtection="0">
      <alignment vertical="center"/>
    </xf>
    <xf numFmtId="0" fontId="76" fillId="60" borderId="0" applyNumberFormat="0" applyBorder="0" applyAlignment="0" applyProtection="0"/>
    <xf numFmtId="0" fontId="77" fillId="55" borderId="0" applyNumberFormat="0" applyBorder="0" applyAlignment="0" applyProtection="0"/>
    <xf numFmtId="0" fontId="70" fillId="41" borderId="0" applyNumberFormat="0" applyBorder="0" applyAlignment="0" applyProtection="0">
      <alignment vertical="center"/>
    </xf>
    <xf numFmtId="0" fontId="93" fillId="0" borderId="63" applyNumberFormat="0" applyFill="0" applyAlignment="0" applyProtection="0">
      <alignment vertical="center"/>
    </xf>
    <xf numFmtId="0" fontId="70" fillId="68" borderId="0" applyNumberFormat="0" applyBorder="0" applyAlignment="0" applyProtection="0">
      <alignment vertical="center"/>
    </xf>
    <xf numFmtId="0" fontId="4" fillId="0" borderId="0">
      <alignment vertical="center"/>
    </xf>
    <xf numFmtId="0" fontId="73" fillId="68" borderId="0" applyNumberFormat="0" applyBorder="0" applyAlignment="0" applyProtection="0">
      <alignment vertical="center"/>
    </xf>
    <xf numFmtId="0" fontId="70" fillId="68" borderId="0" applyNumberFormat="0" applyBorder="0" applyAlignment="0" applyProtection="0">
      <alignment vertical="center"/>
    </xf>
    <xf numFmtId="0" fontId="76" fillId="60" borderId="0" applyNumberFormat="0" applyBorder="0" applyAlignment="0" applyProtection="0"/>
    <xf numFmtId="0" fontId="4" fillId="0" borderId="0">
      <alignment vertical="center"/>
    </xf>
    <xf numFmtId="0" fontId="82" fillId="4" borderId="57" applyNumberFormat="0" applyAlignment="0" applyProtection="0">
      <alignment vertical="center"/>
    </xf>
    <xf numFmtId="0" fontId="0" fillId="0" borderId="0">
      <alignment vertical="center"/>
    </xf>
    <xf numFmtId="0" fontId="70" fillId="68" borderId="0" applyNumberFormat="0" applyBorder="0" applyAlignment="0" applyProtection="0">
      <alignment vertical="center"/>
    </xf>
    <xf numFmtId="0" fontId="0" fillId="0" borderId="0">
      <alignment vertical="center"/>
    </xf>
    <xf numFmtId="0" fontId="83" fillId="0" borderId="0" applyNumberFormat="0" applyFill="0" applyBorder="0" applyAlignment="0" applyProtection="0"/>
    <xf numFmtId="0" fontId="4" fillId="53" borderId="56" applyNumberFormat="0" applyFont="0" applyAlignment="0" applyProtection="0">
      <alignment vertical="center"/>
    </xf>
    <xf numFmtId="0" fontId="70" fillId="7" borderId="0" applyNumberFormat="0" applyBorder="0" applyAlignment="0" applyProtection="0">
      <alignment vertical="center"/>
    </xf>
    <xf numFmtId="0" fontId="70" fillId="41" borderId="0" applyNumberFormat="0" applyBorder="0" applyAlignment="0" applyProtection="0">
      <alignment vertical="center"/>
    </xf>
    <xf numFmtId="0" fontId="76" fillId="60" borderId="0" applyNumberFormat="0" applyBorder="0" applyAlignment="0" applyProtection="0"/>
    <xf numFmtId="0" fontId="93" fillId="0" borderId="63" applyNumberFormat="0" applyFill="0" applyAlignment="0" applyProtection="0">
      <alignment vertical="center"/>
    </xf>
    <xf numFmtId="0" fontId="76" fillId="58" borderId="0" applyNumberFormat="0" applyBorder="0" applyAlignment="0" applyProtection="0"/>
    <xf numFmtId="0" fontId="0" fillId="0" borderId="0">
      <alignment vertical="center"/>
    </xf>
    <xf numFmtId="0" fontId="70" fillId="68" borderId="0" applyNumberFormat="0" applyBorder="0" applyAlignment="0" applyProtection="0">
      <alignment vertical="center"/>
    </xf>
    <xf numFmtId="0" fontId="77" fillId="45" borderId="0" applyNumberFormat="0" applyBorder="0" applyAlignment="0" applyProtection="0"/>
    <xf numFmtId="0" fontId="0" fillId="0" borderId="0">
      <alignment vertical="center"/>
    </xf>
    <xf numFmtId="0" fontId="86" fillId="48" borderId="57" applyNumberFormat="0" applyAlignment="0" applyProtection="0">
      <alignment vertical="center"/>
    </xf>
    <xf numFmtId="0" fontId="70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76" fillId="58" borderId="0" applyNumberFormat="0" applyBorder="0" applyAlignment="0" applyProtection="0"/>
    <xf numFmtId="0" fontId="70" fillId="7" borderId="0" applyNumberFormat="0" applyBorder="0" applyAlignment="0" applyProtection="0">
      <alignment vertical="center"/>
    </xf>
    <xf numFmtId="0" fontId="76" fillId="60" borderId="0" applyNumberFormat="0" applyBorder="0" applyAlignment="0" applyProtection="0"/>
    <xf numFmtId="0" fontId="70" fillId="50" borderId="0" applyNumberFormat="0" applyBorder="0" applyAlignment="0" applyProtection="0">
      <alignment vertical="center"/>
    </xf>
    <xf numFmtId="0" fontId="77" fillId="45" borderId="0" applyNumberFormat="0" applyBorder="0" applyAlignment="0" applyProtection="0"/>
    <xf numFmtId="0" fontId="0" fillId="0" borderId="0">
      <alignment vertical="center"/>
    </xf>
    <xf numFmtId="192" fontId="14" fillId="0" borderId="0" applyFont="0" applyFill="0" applyBorder="0" applyAlignment="0" applyProtection="0"/>
    <xf numFmtId="0" fontId="71" fillId="42" borderId="0" applyNumberFormat="0" applyBorder="0" applyAlignment="0" applyProtection="0"/>
    <xf numFmtId="0" fontId="70" fillId="68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6" fillId="48" borderId="57" applyNumberFormat="0" applyAlignment="0" applyProtection="0">
      <alignment vertical="center"/>
    </xf>
    <xf numFmtId="49" fontId="78" fillId="0" borderId="0" applyFont="0" applyFill="0" applyBorder="0" applyAlignment="0" applyProtection="0"/>
    <xf numFmtId="0" fontId="70" fillId="47" borderId="0" applyNumberFormat="0" applyBorder="0" applyAlignment="0" applyProtection="0">
      <alignment vertical="center"/>
    </xf>
    <xf numFmtId="0" fontId="89" fillId="0" borderId="0"/>
    <xf numFmtId="0" fontId="70" fillId="61" borderId="0" applyNumberFormat="0" applyBorder="0" applyAlignment="0" applyProtection="0">
      <alignment vertical="center"/>
    </xf>
    <xf numFmtId="0" fontId="77" fillId="55" borderId="0" applyNumberFormat="0" applyBorder="0" applyAlignment="0" applyProtection="0"/>
    <xf numFmtId="0" fontId="85" fillId="0" borderId="59" applyNumberFormat="0" applyFill="0" applyAlignment="0" applyProtection="0">
      <alignment vertical="center"/>
    </xf>
    <xf numFmtId="0" fontId="4" fillId="0" borderId="0">
      <alignment vertical="top"/>
    </xf>
    <xf numFmtId="0" fontId="115" fillId="0" borderId="0"/>
  </cellStyleXfs>
  <cellXfs count="350">
    <xf numFmtId="0" fontId="0" fillId="0" borderId="0" xfId="0"/>
    <xf numFmtId="0" fontId="1" fillId="0" borderId="0" xfId="67" applyFont="1" applyFill="1"/>
    <xf numFmtId="0" fontId="2" fillId="0" borderId="0" xfId="67" applyFont="1" applyFill="1" applyAlignment="1">
      <alignment vertical="center"/>
    </xf>
    <xf numFmtId="0" fontId="3" fillId="0" borderId="0" xfId="67" applyFont="1" applyFill="1" applyAlignment="1">
      <alignment vertical="center"/>
    </xf>
    <xf numFmtId="0" fontId="4" fillId="0" borderId="0" xfId="67" applyFont="1" applyFill="1"/>
    <xf numFmtId="49" fontId="4" fillId="0" borderId="0" xfId="67" applyNumberFormat="1" applyFont="1" applyFill="1"/>
    <xf numFmtId="0" fontId="5" fillId="0" borderId="0" xfId="67" applyFont="1" applyFill="1"/>
    <xf numFmtId="0" fontId="3" fillId="0" borderId="0" xfId="67" applyFont="1" applyFill="1" applyAlignment="1">
      <alignment wrapText="1"/>
    </xf>
    <xf numFmtId="0" fontId="3" fillId="0" borderId="0" xfId="67" applyFont="1" applyFill="1" applyAlignment="1">
      <alignment horizontal="center" wrapText="1"/>
    </xf>
    <xf numFmtId="0" fontId="5" fillId="0" borderId="0" xfId="67" applyFont="1" applyFill="1" applyAlignment="1">
      <alignment horizontal="center"/>
    </xf>
    <xf numFmtId="193" fontId="4" fillId="0" borderId="0" xfId="67" applyNumberFormat="1" applyFont="1" applyFill="1"/>
    <xf numFmtId="0" fontId="5" fillId="0" borderId="0" xfId="67" applyFont="1" applyFill="1" applyAlignment="1">
      <alignment horizontal="center" vertical="center"/>
    </xf>
    <xf numFmtId="194" fontId="4" fillId="0" borderId="0" xfId="67" applyNumberFormat="1" applyFont="1" applyFill="1"/>
    <xf numFmtId="0" fontId="6" fillId="0" borderId="0" xfId="67" applyFont="1" applyFill="1"/>
    <xf numFmtId="43" fontId="7" fillId="0" borderId="0" xfId="888" applyNumberFormat="1" applyFont="1" applyFill="1" applyAlignment="1"/>
    <xf numFmtId="43" fontId="7" fillId="0" borderId="0" xfId="67" applyNumberFormat="1" applyFont="1" applyFill="1"/>
    <xf numFmtId="43" fontId="4" fillId="0" borderId="0" xfId="67" applyNumberFormat="1" applyFont="1" applyFill="1"/>
    <xf numFmtId="43" fontId="7" fillId="0" borderId="0" xfId="67" applyNumberFormat="1" applyFont="1" applyFill="1" applyAlignment="1">
      <alignment horizontal="right"/>
    </xf>
    <xf numFmtId="0" fontId="4" fillId="0" borderId="0" xfId="67" applyFont="1" applyFill="1" applyBorder="1"/>
    <xf numFmtId="0" fontId="6" fillId="0" borderId="0" xfId="67" applyFont="1" applyFill="1" applyAlignment="1">
      <alignment horizontal="center" vertical="center"/>
    </xf>
    <xf numFmtId="43" fontId="6" fillId="0" borderId="0" xfId="67" applyNumberFormat="1" applyFont="1" applyFill="1"/>
    <xf numFmtId="195" fontId="6" fillId="0" borderId="0" xfId="67" applyNumberFormat="1" applyFont="1" applyFill="1"/>
    <xf numFmtId="0" fontId="4" fillId="2" borderId="0" xfId="67" applyFont="1" applyFill="1" applyAlignment="1">
      <alignment horizontal="left"/>
    </xf>
    <xf numFmtId="0" fontId="1" fillId="2" borderId="0" xfId="67" applyFont="1" applyFill="1" applyAlignment="1">
      <alignment horizontal="center"/>
    </xf>
    <xf numFmtId="0" fontId="8" fillId="2" borderId="0" xfId="67" applyFont="1" applyFill="1"/>
    <xf numFmtId="43" fontId="7" fillId="3" borderId="0" xfId="888" applyNumberFormat="1" applyFont="1" applyFill="1" applyAlignment="1"/>
    <xf numFmtId="43" fontId="7" fillId="3" borderId="0" xfId="67" applyNumberFormat="1" applyFont="1" applyFill="1"/>
    <xf numFmtId="0" fontId="4" fillId="4" borderId="0" xfId="67" applyFont="1" applyFill="1" applyAlignment="1">
      <alignment horizontal="left"/>
    </xf>
    <xf numFmtId="49" fontId="9" fillId="0" borderId="0" xfId="195" applyNumberFormat="1" applyFont="1" applyFill="1" applyAlignment="1">
      <alignment vertical="center"/>
    </xf>
    <xf numFmtId="0" fontId="5" fillId="5" borderId="0" xfId="67" applyFont="1" applyFill="1"/>
    <xf numFmtId="43" fontId="6" fillId="6" borderId="0" xfId="888" applyFont="1" applyFill="1" applyAlignment="1"/>
    <xf numFmtId="43" fontId="10" fillId="6" borderId="0" xfId="888" applyNumberFormat="1" applyFont="1" applyFill="1" applyAlignment="1"/>
    <xf numFmtId="43" fontId="6" fillId="6" borderId="0" xfId="888" applyNumberFormat="1" applyFont="1" applyFill="1" applyAlignment="1"/>
    <xf numFmtId="0" fontId="2" fillId="7" borderId="0" xfId="67" applyFont="1" applyFill="1" applyAlignment="1">
      <alignment horizontal="right" vertical="center"/>
    </xf>
    <xf numFmtId="0" fontId="2" fillId="7" borderId="0" xfId="67" applyFont="1" applyFill="1" applyAlignment="1">
      <alignment horizontal="left" vertical="center"/>
    </xf>
    <xf numFmtId="0" fontId="11" fillId="0" borderId="0" xfId="67" applyFont="1" applyFill="1" applyBorder="1" applyAlignment="1">
      <alignment horizontal="center" vertical="center"/>
    </xf>
    <xf numFmtId="0" fontId="4" fillId="8" borderId="1" xfId="67" applyFont="1" applyFill="1" applyBorder="1" applyAlignment="1">
      <alignment horizontal="right" vertical="center"/>
    </xf>
    <xf numFmtId="0" fontId="4" fillId="8" borderId="0" xfId="67" applyFont="1" applyFill="1" applyBorder="1" applyAlignment="1">
      <alignment horizontal="left" vertical="center"/>
    </xf>
    <xf numFmtId="0" fontId="5" fillId="0" borderId="0" xfId="67" applyFont="1" applyFill="1" applyBorder="1" applyAlignment="1">
      <alignment vertical="center"/>
    </xf>
    <xf numFmtId="0" fontId="3" fillId="0" borderId="0" xfId="67" applyFont="1" applyFill="1" applyBorder="1" applyAlignment="1">
      <alignment vertical="center" wrapText="1"/>
    </xf>
    <xf numFmtId="0" fontId="3" fillId="0" borderId="0" xfId="67" applyFont="1" applyFill="1" applyBorder="1" applyAlignment="1">
      <alignment horizontal="center" vertical="center" wrapText="1"/>
    </xf>
    <xf numFmtId="0" fontId="5" fillId="0" borderId="0" xfId="67" applyFont="1" applyFill="1" applyBorder="1" applyAlignment="1">
      <alignment horizontal="center" vertical="center"/>
    </xf>
    <xf numFmtId="193" fontId="4" fillId="0" borderId="0" xfId="67" applyNumberFormat="1" applyFont="1" applyFill="1" applyBorder="1" applyAlignment="1">
      <alignment vertical="center"/>
    </xf>
    <xf numFmtId="193" fontId="4" fillId="5" borderId="1" xfId="67" applyNumberFormat="1" applyFont="1" applyFill="1" applyBorder="1" applyAlignment="1">
      <alignment horizontal="center" vertical="center"/>
    </xf>
    <xf numFmtId="0" fontId="4" fillId="2" borderId="0" xfId="67" applyFont="1" applyFill="1"/>
    <xf numFmtId="43" fontId="0" fillId="0" borderId="0" xfId="888" applyNumberFormat="1" applyFont="1" applyFill="1" applyAlignment="1"/>
    <xf numFmtId="43" fontId="4" fillId="0" borderId="0" xfId="888" applyNumberFormat="1" applyFont="1" applyFill="1" applyAlignment="1"/>
    <xf numFmtId="196" fontId="4" fillId="2" borderId="0" xfId="888" applyNumberFormat="1" applyFont="1" applyFill="1" applyAlignment="1"/>
    <xf numFmtId="43" fontId="4" fillId="0" borderId="0" xfId="67" applyNumberFormat="1" applyFont="1" applyFill="1" applyBorder="1" applyAlignment="1">
      <alignment vertical="center"/>
    </xf>
    <xf numFmtId="43" fontId="4" fillId="2" borderId="0" xfId="888" applyNumberFormat="1" applyFont="1" applyFill="1" applyAlignment="1"/>
    <xf numFmtId="197" fontId="4" fillId="2" borderId="0" xfId="888" applyNumberFormat="1" applyFont="1" applyFill="1" applyAlignment="1"/>
    <xf numFmtId="43" fontId="10" fillId="0" borderId="0" xfId="888" applyNumberFormat="1" applyFont="1" applyFill="1" applyAlignment="1"/>
    <xf numFmtId="43" fontId="4" fillId="3" borderId="0" xfId="67" applyNumberFormat="1" applyFont="1" applyFill="1"/>
    <xf numFmtId="0" fontId="4" fillId="3" borderId="0" xfId="67" applyFont="1" applyFill="1"/>
    <xf numFmtId="43" fontId="10" fillId="3" borderId="0" xfId="888" applyNumberFormat="1" applyFont="1" applyFill="1" applyAlignment="1"/>
    <xf numFmtId="0" fontId="1" fillId="0" borderId="2" xfId="67" applyFont="1" applyFill="1" applyBorder="1" applyAlignment="1">
      <alignment horizontal="center" vertical="center" wrapText="1"/>
    </xf>
    <xf numFmtId="0" fontId="1" fillId="0" borderId="3" xfId="67" applyFont="1" applyFill="1" applyBorder="1" applyAlignment="1">
      <alignment horizontal="center" vertical="center" wrapText="1"/>
    </xf>
    <xf numFmtId="0" fontId="8" fillId="0" borderId="3" xfId="67" applyFont="1" applyFill="1" applyBorder="1" applyAlignment="1">
      <alignment horizontal="center" vertical="center" wrapText="1"/>
    </xf>
    <xf numFmtId="49" fontId="1" fillId="0" borderId="3" xfId="67" applyNumberFormat="1" applyFont="1" applyFill="1" applyBorder="1" applyAlignment="1">
      <alignment horizontal="center" vertical="center" wrapText="1"/>
    </xf>
    <xf numFmtId="0" fontId="1" fillId="0" borderId="4" xfId="67" applyFont="1" applyFill="1" applyBorder="1" applyAlignment="1">
      <alignment horizontal="center" vertical="center" wrapText="1"/>
    </xf>
    <xf numFmtId="193" fontId="2" fillId="0" borderId="3" xfId="67" applyNumberFormat="1" applyFont="1" applyFill="1" applyBorder="1" applyAlignment="1">
      <alignment horizontal="center" vertical="center" wrapText="1"/>
    </xf>
    <xf numFmtId="0" fontId="1" fillId="0" borderId="5" xfId="67" applyFont="1" applyFill="1" applyBorder="1" applyAlignment="1">
      <alignment horizontal="center" vertical="center" wrapText="1"/>
    </xf>
    <xf numFmtId="193" fontId="8" fillId="9" borderId="3" xfId="67" applyNumberFormat="1" applyFont="1" applyFill="1" applyBorder="1" applyAlignment="1">
      <alignment horizontal="center" vertical="center" wrapText="1"/>
    </xf>
    <xf numFmtId="193" fontId="8" fillId="0" borderId="4" xfId="67" applyNumberFormat="1" applyFont="1" applyFill="1" applyBorder="1" applyAlignment="1">
      <alignment horizontal="center" vertical="center" wrapText="1"/>
    </xf>
    <xf numFmtId="193" fontId="8" fillId="0" borderId="5" xfId="67" applyNumberFormat="1" applyFont="1" applyFill="1" applyBorder="1" applyAlignment="1">
      <alignment horizontal="center" vertical="center" wrapText="1"/>
    </xf>
    <xf numFmtId="193" fontId="1" fillId="0" borderId="6" xfId="67" applyNumberFormat="1" applyFont="1" applyFill="1" applyBorder="1" applyAlignment="1">
      <alignment horizontal="center" vertical="center" wrapText="1"/>
    </xf>
    <xf numFmtId="193" fontId="8" fillId="0" borderId="7" xfId="67" applyNumberFormat="1" applyFont="1" applyFill="1" applyBorder="1" applyAlignment="1">
      <alignment horizontal="center" vertical="center" wrapText="1"/>
    </xf>
    <xf numFmtId="0" fontId="1" fillId="0" borderId="8" xfId="67" applyNumberFormat="1" applyFont="1" applyFill="1" applyBorder="1" applyAlignment="1">
      <alignment horizontal="center" vertical="center"/>
    </xf>
    <xf numFmtId="0" fontId="1" fillId="0" borderId="9" xfId="67" applyNumberFormat="1" applyFont="1" applyFill="1" applyBorder="1" applyAlignment="1">
      <alignment horizontal="center" vertical="center"/>
    </xf>
    <xf numFmtId="0" fontId="1" fillId="0" borderId="10" xfId="67" applyNumberFormat="1" applyFont="1" applyFill="1" applyBorder="1" applyAlignment="1">
      <alignment horizontal="center" vertical="center"/>
    </xf>
    <xf numFmtId="0" fontId="1" fillId="0" borderId="11" xfId="67" applyFont="1" applyFill="1" applyBorder="1" applyAlignment="1">
      <alignment horizontal="center" vertical="center"/>
    </xf>
    <xf numFmtId="0" fontId="1" fillId="0" borderId="5" xfId="67" applyFont="1" applyFill="1" applyBorder="1" applyAlignment="1">
      <alignment horizontal="center" vertical="center"/>
    </xf>
    <xf numFmtId="0" fontId="1" fillId="0" borderId="2" xfId="67" applyFont="1" applyFill="1" applyBorder="1" applyAlignment="1">
      <alignment horizontal="center" vertical="center"/>
    </xf>
    <xf numFmtId="49" fontId="1" fillId="0" borderId="0" xfId="67" applyNumberFormat="1" applyFont="1" applyFill="1" applyBorder="1" applyAlignment="1">
      <alignment horizontal="center"/>
    </xf>
    <xf numFmtId="0" fontId="1" fillId="0" borderId="0" xfId="67" applyFont="1" applyFill="1" applyBorder="1" applyAlignment="1">
      <alignment wrapText="1"/>
    </xf>
    <xf numFmtId="0" fontId="1" fillId="0" borderId="0" xfId="67" applyFont="1" applyFill="1" applyBorder="1"/>
    <xf numFmtId="0" fontId="1" fillId="0" borderId="0" xfId="67" applyFont="1" applyFill="1" applyBorder="1" applyAlignment="1">
      <alignment horizontal="center"/>
    </xf>
    <xf numFmtId="0" fontId="1" fillId="0" borderId="0" xfId="67" applyFont="1" applyFill="1" applyBorder="1" applyAlignment="1">
      <alignment horizontal="center" vertical="center"/>
    </xf>
    <xf numFmtId="0" fontId="1" fillId="0" borderId="12" xfId="67" applyFont="1" applyFill="1" applyBorder="1" applyAlignment="1">
      <alignment horizontal="center" vertical="center" wrapText="1"/>
    </xf>
    <xf numFmtId="0" fontId="1" fillId="0" borderId="13" xfId="67" applyFont="1" applyFill="1" applyBorder="1" applyAlignment="1">
      <alignment horizontal="center" vertical="center" wrapText="1"/>
    </xf>
    <xf numFmtId="0" fontId="8" fillId="0" borderId="13" xfId="67" applyFont="1" applyFill="1" applyBorder="1" applyAlignment="1">
      <alignment horizontal="center" vertical="center" wrapText="1"/>
    </xf>
    <xf numFmtId="49" fontId="1" fillId="0" borderId="13" xfId="67" applyNumberFormat="1" applyFont="1" applyFill="1" applyBorder="1" applyAlignment="1">
      <alignment horizontal="center" vertical="center" wrapText="1"/>
    </xf>
    <xf numFmtId="0" fontId="1" fillId="0" borderId="14" xfId="67" applyFont="1" applyFill="1" applyBorder="1" applyAlignment="1">
      <alignment horizontal="center" vertical="center" wrapText="1"/>
    </xf>
    <xf numFmtId="193" fontId="2" fillId="0" borderId="13" xfId="67" applyNumberFormat="1" applyFont="1" applyFill="1" applyBorder="1" applyAlignment="1">
      <alignment horizontal="center" vertical="center" wrapText="1"/>
    </xf>
    <xf numFmtId="0" fontId="1" fillId="0" borderId="0" xfId="67" applyFont="1" applyFill="1" applyBorder="1" applyAlignment="1">
      <alignment horizontal="center" vertical="center" wrapText="1"/>
    </xf>
    <xf numFmtId="193" fontId="8" fillId="9" borderId="13" xfId="67" applyNumberFormat="1" applyFont="1" applyFill="1" applyBorder="1" applyAlignment="1">
      <alignment horizontal="center" vertical="center" wrapText="1"/>
    </xf>
    <xf numFmtId="193" fontId="8" fillId="0" borderId="14" xfId="67" applyNumberFormat="1" applyFont="1" applyFill="1" applyBorder="1" applyAlignment="1">
      <alignment horizontal="center" vertical="center" wrapText="1"/>
    </xf>
    <xf numFmtId="193" fontId="8" fillId="0" borderId="0" xfId="67" applyNumberFormat="1" applyFont="1" applyFill="1" applyBorder="1" applyAlignment="1">
      <alignment horizontal="center" vertical="center" wrapText="1"/>
    </xf>
    <xf numFmtId="193" fontId="8" fillId="0" borderId="6" xfId="67" applyNumberFormat="1" applyFont="1" applyFill="1" applyBorder="1" applyAlignment="1">
      <alignment horizontal="center" vertical="center" wrapText="1"/>
    </xf>
    <xf numFmtId="0" fontId="1" fillId="0" borderId="15" xfId="67" applyNumberFormat="1" applyFont="1" applyFill="1" applyBorder="1" applyAlignment="1">
      <alignment horizontal="center" vertical="center"/>
    </xf>
    <xf numFmtId="0" fontId="1" fillId="0" borderId="3" xfId="67" applyNumberFormat="1" applyFont="1" applyFill="1" applyBorder="1" applyAlignment="1">
      <alignment horizontal="center" vertical="center" wrapText="1"/>
    </xf>
    <xf numFmtId="0" fontId="1" fillId="0" borderId="3" xfId="67" applyNumberFormat="1" applyFont="1" applyFill="1" applyBorder="1" applyAlignment="1">
      <alignment horizontal="center" vertical="center"/>
    </xf>
    <xf numFmtId="194" fontId="1" fillId="0" borderId="3" xfId="67" applyNumberFormat="1" applyFont="1" applyFill="1" applyBorder="1" applyAlignment="1">
      <alignment horizontal="center" vertical="center" wrapText="1"/>
    </xf>
    <xf numFmtId="194" fontId="1" fillId="0" borderId="16" xfId="67" applyNumberFormat="1" applyFont="1" applyFill="1" applyBorder="1" applyAlignment="1">
      <alignment horizontal="center" vertical="center" wrapText="1"/>
    </xf>
    <xf numFmtId="0" fontId="1" fillId="0" borderId="17" xfId="67" applyFont="1" applyFill="1" applyBorder="1" applyAlignment="1">
      <alignment horizontal="center" vertical="center"/>
    </xf>
    <xf numFmtId="0" fontId="1" fillId="0" borderId="18" xfId="67" applyFont="1" applyFill="1" applyBorder="1" applyAlignment="1">
      <alignment horizontal="center" vertical="center"/>
    </xf>
    <xf numFmtId="0" fontId="1" fillId="0" borderId="19" xfId="67" applyFont="1" applyFill="1" applyBorder="1" applyAlignment="1">
      <alignment horizontal="center" vertical="center"/>
    </xf>
    <xf numFmtId="0" fontId="1" fillId="0" borderId="20" xfId="67" applyFont="1" applyFill="1" applyBorder="1" applyAlignment="1">
      <alignment horizontal="center" vertical="center"/>
    </xf>
    <xf numFmtId="43" fontId="1" fillId="0" borderId="5" xfId="67" applyNumberFormat="1" applyFont="1" applyFill="1" applyBorder="1" applyAlignment="1">
      <alignment horizontal="center" vertical="center" wrapText="1"/>
    </xf>
    <xf numFmtId="0" fontId="1" fillId="0" borderId="21" xfId="67" applyFont="1" applyFill="1" applyBorder="1" applyAlignment="1">
      <alignment horizontal="center" vertical="center"/>
    </xf>
    <xf numFmtId="0" fontId="1" fillId="0" borderId="22" xfId="67" applyFont="1" applyFill="1" applyBorder="1" applyAlignment="1">
      <alignment horizontal="center" vertical="center"/>
    </xf>
    <xf numFmtId="0" fontId="1" fillId="0" borderId="23" xfId="67" applyFont="1" applyFill="1" applyBorder="1" applyAlignment="1">
      <alignment horizontal="center" vertical="center"/>
    </xf>
    <xf numFmtId="0" fontId="1" fillId="0" borderId="6" xfId="67" applyFont="1" applyFill="1" applyBorder="1" applyAlignment="1">
      <alignment horizontal="center" vertical="center" wrapText="1"/>
    </xf>
    <xf numFmtId="0" fontId="1" fillId="0" borderId="24" xfId="67" applyNumberFormat="1" applyFont="1" applyFill="1" applyBorder="1" applyAlignment="1">
      <alignment horizontal="center" vertical="center"/>
    </xf>
    <xf numFmtId="0" fontId="1" fillId="0" borderId="13" xfId="67" applyNumberFormat="1" applyFont="1" applyFill="1" applyBorder="1" applyAlignment="1">
      <alignment horizontal="center" vertical="center" wrapText="1"/>
    </xf>
    <xf numFmtId="0" fontId="1" fillId="0" borderId="13" xfId="67" applyNumberFormat="1" applyFont="1" applyFill="1" applyBorder="1" applyAlignment="1">
      <alignment horizontal="center" vertical="center"/>
    </xf>
    <xf numFmtId="194" fontId="1" fillId="0" borderId="13" xfId="67" applyNumberFormat="1" applyFont="1" applyFill="1" applyBorder="1" applyAlignment="1">
      <alignment horizontal="center" vertical="center" wrapText="1"/>
    </xf>
    <xf numFmtId="194" fontId="1" fillId="0" borderId="25" xfId="67" applyNumberFormat="1" applyFont="1" applyFill="1" applyBorder="1" applyAlignment="1">
      <alignment horizontal="center" vertical="center" wrapText="1"/>
    </xf>
    <xf numFmtId="0" fontId="1" fillId="0" borderId="12" xfId="67" applyFont="1" applyFill="1" applyBorder="1" applyAlignment="1">
      <alignment horizontal="center" vertical="center"/>
    </xf>
    <xf numFmtId="43" fontId="8" fillId="0" borderId="26" xfId="67" applyNumberFormat="1" applyFont="1" applyFill="1" applyBorder="1" applyAlignment="1">
      <alignment horizontal="center" vertical="center" wrapText="1"/>
    </xf>
    <xf numFmtId="43" fontId="8" fillId="0" borderId="27" xfId="67" applyNumberFormat="1" applyFont="1" applyFill="1" applyBorder="1" applyAlignment="1">
      <alignment horizontal="center" vertical="center" wrapText="1"/>
    </xf>
    <xf numFmtId="43" fontId="8" fillId="0" borderId="28" xfId="67" applyNumberFormat="1" applyFont="1" applyFill="1" applyBorder="1" applyAlignment="1">
      <alignment horizontal="center" vertical="center" wrapText="1"/>
    </xf>
    <xf numFmtId="43" fontId="8" fillId="0" borderId="29" xfId="67" applyNumberFormat="1" applyFont="1" applyFill="1" applyBorder="1" applyAlignment="1">
      <alignment horizontal="center" vertical="center" wrapText="1"/>
    </xf>
    <xf numFmtId="43" fontId="1" fillId="0" borderId="0" xfId="67" applyNumberFormat="1" applyFont="1" applyFill="1" applyBorder="1" applyAlignment="1">
      <alignment horizontal="center" vertical="center" wrapText="1"/>
    </xf>
    <xf numFmtId="43" fontId="1" fillId="0" borderId="30" xfId="67" applyNumberFormat="1" applyFont="1" applyFill="1" applyBorder="1" applyAlignment="1">
      <alignment horizontal="center" vertical="center"/>
    </xf>
    <xf numFmtId="43" fontId="1" fillId="0" borderId="4" xfId="67" applyNumberFormat="1" applyFont="1" applyFill="1" applyBorder="1" applyAlignment="1">
      <alignment horizontal="center" vertical="center"/>
    </xf>
    <xf numFmtId="43" fontId="1" fillId="0" borderId="5" xfId="67" applyNumberFormat="1" applyFont="1" applyFill="1" applyBorder="1" applyAlignment="1">
      <alignment horizontal="center" vertical="center"/>
    </xf>
    <xf numFmtId="43" fontId="1" fillId="0" borderId="2" xfId="67" applyNumberFormat="1" applyFont="1" applyFill="1" applyBorder="1" applyAlignment="1">
      <alignment horizontal="center" vertical="center"/>
    </xf>
    <xf numFmtId="0" fontId="1" fillId="3" borderId="3" xfId="67" applyFont="1" applyFill="1" applyBorder="1" applyAlignment="1">
      <alignment horizontal="center" vertical="center" wrapText="1"/>
    </xf>
    <xf numFmtId="43" fontId="1" fillId="3" borderId="6" xfId="67" applyNumberFormat="1" applyFont="1" applyFill="1" applyBorder="1" applyAlignment="1">
      <alignment horizontal="center" vertical="center" wrapText="1"/>
    </xf>
    <xf numFmtId="0" fontId="1" fillId="3" borderId="31" xfId="67" applyFont="1" applyFill="1" applyBorder="1" applyAlignment="1">
      <alignment horizontal="center" vertical="center" wrapText="1"/>
    </xf>
    <xf numFmtId="0" fontId="1" fillId="0" borderId="32" xfId="67" applyFont="1" applyFill="1" applyBorder="1" applyAlignment="1">
      <alignment horizontal="center" vertical="center" wrapText="1"/>
    </xf>
    <xf numFmtId="0" fontId="1" fillId="0" borderId="33" xfId="67" applyFont="1" applyFill="1" applyBorder="1" applyAlignment="1">
      <alignment horizontal="center" vertical="center" wrapText="1"/>
    </xf>
    <xf numFmtId="0" fontId="1" fillId="0" borderId="34" xfId="67" applyFont="1" applyFill="1" applyBorder="1" applyAlignment="1">
      <alignment horizontal="center" vertical="center" wrapText="1"/>
    </xf>
    <xf numFmtId="0" fontId="1" fillId="0" borderId="1" xfId="67" applyFont="1" applyFill="1" applyBorder="1" applyAlignment="1">
      <alignment horizontal="center" vertical="center" wrapText="1"/>
    </xf>
    <xf numFmtId="193" fontId="8" fillId="0" borderId="32" xfId="67" applyNumberFormat="1" applyFont="1" applyFill="1" applyBorder="1" applyAlignment="1">
      <alignment horizontal="center" vertical="center" wrapText="1"/>
    </xf>
    <xf numFmtId="193" fontId="8" fillId="0" borderId="1" xfId="67" applyNumberFormat="1" applyFont="1" applyFill="1" applyBorder="1" applyAlignment="1">
      <alignment horizontal="center" vertical="center" wrapText="1"/>
    </xf>
    <xf numFmtId="0" fontId="1" fillId="0" borderId="30" xfId="67" applyFont="1" applyFill="1" applyBorder="1" applyAlignment="1">
      <alignment horizontal="center" vertical="center" wrapText="1"/>
    </xf>
    <xf numFmtId="43" fontId="12" fillId="0" borderId="7" xfId="888" applyNumberFormat="1" applyFont="1" applyFill="1" applyBorder="1" applyAlignment="1">
      <alignment horizontal="center"/>
    </xf>
    <xf numFmtId="43" fontId="12" fillId="0" borderId="27" xfId="888" applyNumberFormat="1" applyFont="1" applyFill="1" applyBorder="1" applyAlignment="1">
      <alignment horizontal="center"/>
    </xf>
    <xf numFmtId="43" fontId="12" fillId="0" borderId="28" xfId="888" applyNumberFormat="1" applyFont="1" applyFill="1" applyBorder="1" applyAlignment="1">
      <alignment horizontal="center"/>
    </xf>
    <xf numFmtId="43" fontId="8" fillId="0" borderId="3" xfId="67" applyNumberFormat="1" applyFont="1" applyFill="1" applyBorder="1" applyAlignment="1">
      <alignment horizontal="center" vertical="center" wrapText="1"/>
    </xf>
    <xf numFmtId="43" fontId="8" fillId="0" borderId="7" xfId="67" applyNumberFormat="1" applyFont="1" applyFill="1" applyBorder="1" applyAlignment="1">
      <alignment horizontal="left" vertical="center" wrapText="1"/>
    </xf>
    <xf numFmtId="43" fontId="8" fillId="0" borderId="27" xfId="67" applyNumberFormat="1" applyFont="1" applyFill="1" applyBorder="1" applyAlignment="1">
      <alignment horizontal="left" vertical="center" wrapText="1"/>
    </xf>
    <xf numFmtId="43" fontId="8" fillId="0" borderId="29" xfId="67" applyNumberFormat="1" applyFont="1" applyFill="1" applyBorder="1" applyAlignment="1">
      <alignment horizontal="left" vertical="center" wrapText="1"/>
    </xf>
    <xf numFmtId="43" fontId="1" fillId="0" borderId="1" xfId="67" applyNumberFormat="1" applyFont="1" applyFill="1" applyBorder="1" applyAlignment="1">
      <alignment horizontal="center" vertical="center" wrapText="1"/>
    </xf>
    <xf numFmtId="43" fontId="1" fillId="0" borderId="35" xfId="67" applyNumberFormat="1" applyFont="1" applyFill="1" applyBorder="1" applyAlignment="1">
      <alignment horizontal="center" vertical="center"/>
    </xf>
    <xf numFmtId="43" fontId="1" fillId="0" borderId="32" xfId="67" applyNumberFormat="1" applyFont="1" applyFill="1" applyBorder="1" applyAlignment="1">
      <alignment horizontal="center" vertical="center"/>
    </xf>
    <xf numFmtId="43" fontId="1" fillId="0" borderId="1" xfId="67" applyNumberFormat="1" applyFont="1" applyFill="1" applyBorder="1" applyAlignment="1">
      <alignment horizontal="center" vertical="center"/>
    </xf>
    <xf numFmtId="43" fontId="1" fillId="0" borderId="33" xfId="67" applyNumberFormat="1" applyFont="1" applyFill="1" applyBorder="1" applyAlignment="1">
      <alignment horizontal="center" vertical="center"/>
    </xf>
    <xf numFmtId="0" fontId="1" fillId="3" borderId="13" xfId="67" applyFont="1" applyFill="1" applyBorder="1" applyAlignment="1">
      <alignment horizontal="center" vertical="center" wrapText="1"/>
    </xf>
    <xf numFmtId="0" fontId="1" fillId="3" borderId="36" xfId="67" applyFont="1" applyFill="1" applyBorder="1" applyAlignment="1">
      <alignment horizontal="center" vertical="center" wrapText="1"/>
    </xf>
    <xf numFmtId="0" fontId="8" fillId="0" borderId="34" xfId="67" applyFont="1" applyFill="1" applyBorder="1" applyAlignment="1">
      <alignment horizontal="center" vertical="center" wrapText="1"/>
    </xf>
    <xf numFmtId="49" fontId="1" fillId="0" borderId="34" xfId="67" applyNumberFormat="1" applyFont="1" applyFill="1" applyBorder="1" applyAlignment="1">
      <alignment horizontal="center" vertical="center" wrapText="1"/>
    </xf>
    <xf numFmtId="193" fontId="2" fillId="0" borderId="34" xfId="67" applyNumberFormat="1" applyFont="1" applyFill="1" applyBorder="1" applyAlignment="1">
      <alignment horizontal="center" vertical="center" wrapText="1"/>
    </xf>
    <xf numFmtId="193" fontId="8" fillId="9" borderId="34" xfId="67" applyNumberFormat="1" applyFont="1" applyFill="1" applyBorder="1" applyAlignment="1">
      <alignment horizontal="center" vertical="center" wrapText="1"/>
    </xf>
    <xf numFmtId="193" fontId="13" fillId="0" borderId="34" xfId="67" applyNumberFormat="1" applyFont="1" applyFill="1" applyBorder="1" applyAlignment="1">
      <alignment horizontal="center" vertical="center" wrapText="1"/>
    </xf>
    <xf numFmtId="193" fontId="1" fillId="0" borderId="32" xfId="67" applyNumberFormat="1" applyFont="1" applyFill="1" applyBorder="1" applyAlignment="1">
      <alignment horizontal="center" vertical="center" wrapText="1"/>
    </xf>
    <xf numFmtId="0" fontId="1" fillId="0" borderId="37" xfId="67" applyNumberFormat="1" applyFont="1" applyFill="1" applyBorder="1" applyAlignment="1">
      <alignment horizontal="center" vertical="center"/>
    </xf>
    <xf numFmtId="0" fontId="1" fillId="0" borderId="34" xfId="67" applyNumberFormat="1" applyFont="1" applyFill="1" applyBorder="1" applyAlignment="1">
      <alignment horizontal="center" vertical="center" wrapText="1"/>
    </xf>
    <xf numFmtId="0" fontId="1" fillId="0" borderId="34" xfId="67" applyNumberFormat="1" applyFont="1" applyFill="1" applyBorder="1" applyAlignment="1">
      <alignment horizontal="center" vertical="center"/>
    </xf>
    <xf numFmtId="194" fontId="1" fillId="0" borderId="34" xfId="67" applyNumberFormat="1" applyFont="1" applyFill="1" applyBorder="1" applyAlignment="1">
      <alignment horizontal="center" vertical="center" wrapText="1"/>
    </xf>
    <xf numFmtId="194" fontId="1" fillId="0" borderId="38" xfId="67" applyNumberFormat="1" applyFont="1" applyFill="1" applyBorder="1" applyAlignment="1">
      <alignment horizontal="center" vertical="center" wrapText="1"/>
    </xf>
    <xf numFmtId="0" fontId="1" fillId="0" borderId="33" xfId="67" applyFont="1" applyFill="1" applyBorder="1" applyAlignment="1">
      <alignment horizontal="center" vertical="center"/>
    </xf>
    <xf numFmtId="0" fontId="1" fillId="0" borderId="39" xfId="67" applyFont="1" applyFill="1" applyBorder="1" applyAlignment="1">
      <alignment horizontal="center" vertical="center" wrapText="1"/>
    </xf>
    <xf numFmtId="43" fontId="8" fillId="0" borderId="34" xfId="888" applyNumberFormat="1" applyFont="1" applyFill="1" applyBorder="1" applyAlignment="1">
      <alignment horizontal="center" vertical="center" wrapText="1"/>
    </xf>
    <xf numFmtId="43" fontId="8" fillId="10" borderId="34" xfId="67" applyNumberFormat="1" applyFont="1" applyFill="1" applyBorder="1" applyAlignment="1">
      <alignment horizontal="center" vertical="center" wrapText="1"/>
    </xf>
    <xf numFmtId="43" fontId="8" fillId="0" borderId="34" xfId="67" applyNumberFormat="1" applyFont="1" applyFill="1" applyBorder="1" applyAlignment="1">
      <alignment horizontal="center" vertical="center" wrapText="1"/>
    </xf>
    <xf numFmtId="43" fontId="8" fillId="3" borderId="34" xfId="888" applyNumberFormat="1" applyFont="1" applyFill="1" applyBorder="1" applyAlignment="1">
      <alignment horizontal="center" vertical="center" wrapText="1"/>
    </xf>
    <xf numFmtId="43" fontId="8" fillId="3" borderId="32" xfId="67" applyNumberFormat="1" applyFont="1" applyFill="1" applyBorder="1" applyAlignment="1">
      <alignment horizontal="center" vertical="center" wrapText="1"/>
    </xf>
    <xf numFmtId="43" fontId="8" fillId="0" borderId="32" xfId="67" applyNumberFormat="1" applyFont="1" applyFill="1" applyBorder="1" applyAlignment="1">
      <alignment horizontal="center" vertical="center" wrapText="1"/>
    </xf>
    <xf numFmtId="43" fontId="8" fillId="3" borderId="32" xfId="888" applyNumberFormat="1" applyFont="1" applyFill="1" applyBorder="1" applyAlignment="1">
      <alignment horizontal="center" vertical="center" wrapText="1"/>
    </xf>
    <xf numFmtId="43" fontId="8" fillId="0" borderId="6" xfId="67" applyNumberFormat="1" applyFont="1" applyFill="1" applyBorder="1" applyAlignment="1">
      <alignment horizontal="center" vertical="center" wrapText="1"/>
    </xf>
    <xf numFmtId="43" fontId="8" fillId="0" borderId="40" xfId="67" applyNumberFormat="1" applyFont="1" applyFill="1" applyBorder="1" applyAlignment="1">
      <alignment horizontal="center" vertical="center" wrapText="1"/>
    </xf>
    <xf numFmtId="43" fontId="1" fillId="0" borderId="28" xfId="888" applyNumberFormat="1" applyFont="1" applyFill="1" applyBorder="1" applyAlignment="1">
      <alignment horizontal="center" vertical="center" wrapText="1"/>
    </xf>
    <xf numFmtId="43" fontId="8" fillId="3" borderId="6" xfId="67" applyNumberFormat="1" applyFont="1" applyFill="1" applyBorder="1" applyAlignment="1">
      <alignment horizontal="center" vertical="center" wrapText="1"/>
    </xf>
    <xf numFmtId="43" fontId="8" fillId="0" borderId="7" xfId="67" applyNumberFormat="1" applyFont="1" applyFill="1" applyBorder="1" applyAlignment="1">
      <alignment horizontal="center" vertical="center" wrapText="1"/>
    </xf>
    <xf numFmtId="43" fontId="1" fillId="0" borderId="39" xfId="67" applyNumberFormat="1" applyFont="1" applyFill="1" applyBorder="1" applyAlignment="1">
      <alignment horizontal="center" vertical="center"/>
    </xf>
    <xf numFmtId="43" fontId="1" fillId="0" borderId="6" xfId="67" applyNumberFormat="1" applyFont="1" applyFill="1" applyBorder="1" applyAlignment="1">
      <alignment horizontal="center" vertical="center"/>
    </xf>
    <xf numFmtId="0" fontId="1" fillId="3" borderId="34" xfId="67" applyFont="1" applyFill="1" applyBorder="1" applyAlignment="1">
      <alignment horizontal="center" vertical="center" wrapText="1"/>
    </xf>
    <xf numFmtId="0" fontId="1" fillId="3" borderId="41" xfId="67" applyFont="1" applyFill="1" applyBorder="1" applyAlignment="1">
      <alignment horizontal="center" vertical="center" wrapText="1"/>
    </xf>
    <xf numFmtId="49" fontId="1" fillId="0" borderId="0" xfId="67" applyNumberFormat="1" applyFont="1" applyFill="1" applyBorder="1" applyAlignment="1">
      <alignment horizontal="center" vertical="center" wrapText="1"/>
    </xf>
    <xf numFmtId="193" fontId="1" fillId="0" borderId="0" xfId="67" applyNumberFormat="1" applyFont="1" applyFill="1" applyBorder="1" applyAlignment="1">
      <alignment horizontal="center" vertical="center" wrapText="1"/>
    </xf>
    <xf numFmtId="43" fontId="2" fillId="0" borderId="0" xfId="888" applyFont="1" applyFill="1" applyBorder="1" applyAlignment="1">
      <alignment horizontal="center" vertical="center" wrapText="1"/>
    </xf>
    <xf numFmtId="0" fontId="1" fillId="0" borderId="0" xfId="67" applyFont="1" applyFill="1" applyBorder="1" applyAlignment="1">
      <alignment vertical="center"/>
    </xf>
    <xf numFmtId="0" fontId="2" fillId="4" borderId="6" xfId="67" applyFont="1" applyFill="1" applyBorder="1" applyAlignment="1">
      <alignment vertical="center" wrapText="1"/>
    </xf>
    <xf numFmtId="0" fontId="2" fillId="4" borderId="6" xfId="67" applyFont="1" applyFill="1" applyBorder="1" applyAlignment="1">
      <alignment horizontal="left" vertical="center" wrapText="1"/>
    </xf>
    <xf numFmtId="49" fontId="2" fillId="4" borderId="6" xfId="888" applyNumberFormat="1" applyFont="1" applyFill="1" applyBorder="1" applyAlignment="1">
      <alignment horizontal="center" vertical="center" wrapText="1"/>
    </xf>
    <xf numFmtId="0" fontId="2" fillId="4" borderId="6" xfId="67" applyFont="1" applyFill="1" applyBorder="1" applyAlignment="1">
      <alignment horizontal="center" vertical="center" wrapText="1"/>
    </xf>
    <xf numFmtId="0" fontId="2" fillId="4" borderId="28" xfId="67" applyFont="1" applyFill="1" applyBorder="1" applyAlignment="1">
      <alignment horizontal="center" vertical="center" wrapText="1"/>
    </xf>
    <xf numFmtId="193" fontId="2" fillId="4" borderId="6" xfId="888" applyNumberFormat="1" applyFont="1" applyFill="1" applyBorder="1" applyAlignment="1">
      <alignment horizontal="center" vertical="center"/>
    </xf>
    <xf numFmtId="193" fontId="2" fillId="4" borderId="7" xfId="888" applyNumberFormat="1" applyFont="1" applyFill="1" applyBorder="1" applyAlignment="1">
      <alignment horizontal="center" vertical="center"/>
    </xf>
    <xf numFmtId="193" fontId="2" fillId="0" borderId="42" xfId="888" applyNumberFormat="1" applyFont="1" applyFill="1" applyBorder="1" applyAlignment="1">
      <alignment horizontal="center" vertical="center"/>
    </xf>
    <xf numFmtId="193" fontId="2" fillId="0" borderId="6" xfId="888" applyNumberFormat="1" applyFont="1" applyFill="1" applyBorder="1" applyAlignment="1">
      <alignment horizontal="center" vertical="center"/>
    </xf>
    <xf numFmtId="193" fontId="2" fillId="0" borderId="43" xfId="888" applyNumberFormat="1" applyFont="1" applyFill="1" applyBorder="1" applyAlignment="1">
      <alignment horizontal="center" vertical="center"/>
    </xf>
    <xf numFmtId="43" fontId="2" fillId="4" borderId="28" xfId="888" applyNumberFormat="1" applyFont="1" applyFill="1" applyBorder="1" applyAlignment="1">
      <alignment horizontal="center" vertical="center"/>
    </xf>
    <xf numFmtId="43" fontId="2" fillId="4" borderId="7" xfId="888" applyFont="1" applyFill="1" applyBorder="1" applyAlignment="1">
      <alignment horizontal="center" vertical="center"/>
    </xf>
    <xf numFmtId="43" fontId="2" fillId="4" borderId="44" xfId="888" applyFont="1" applyFill="1" applyBorder="1" applyAlignment="1">
      <alignment horizontal="center" vertical="center"/>
    </xf>
    <xf numFmtId="43" fontId="2" fillId="4" borderId="28" xfId="888" applyFont="1" applyFill="1" applyBorder="1" applyAlignment="1">
      <alignment horizontal="center" vertical="center"/>
    </xf>
    <xf numFmtId="43" fontId="2" fillId="4" borderId="6" xfId="888" applyNumberFormat="1" applyFont="1" applyFill="1" applyBorder="1" applyAlignment="1">
      <alignment horizontal="center" vertical="center"/>
    </xf>
    <xf numFmtId="43" fontId="2" fillId="4" borderId="7" xfId="888" applyNumberFormat="1" applyFont="1" applyFill="1" applyBorder="1" applyAlignment="1">
      <alignment horizontal="center" vertical="center"/>
    </xf>
    <xf numFmtId="43" fontId="2" fillId="4" borderId="40" xfId="888" applyNumberFormat="1" applyFont="1" applyFill="1" applyBorder="1" applyAlignment="1">
      <alignment horizontal="center" vertical="center"/>
    </xf>
    <xf numFmtId="43" fontId="2" fillId="4" borderId="44" xfId="888" applyNumberFormat="1" applyFont="1" applyFill="1" applyBorder="1" applyAlignment="1">
      <alignment horizontal="center" vertical="center"/>
    </xf>
    <xf numFmtId="43" fontId="2" fillId="4" borderId="29" xfId="888" applyNumberFormat="1" applyFont="1" applyFill="1" applyBorder="1" applyAlignment="1">
      <alignment horizontal="center" vertical="center"/>
    </xf>
    <xf numFmtId="0" fontId="2" fillId="4" borderId="27" xfId="67" applyFont="1" applyFill="1" applyBorder="1" applyAlignment="1">
      <alignment horizontal="center" vertical="center" wrapText="1"/>
    </xf>
    <xf numFmtId="43" fontId="2" fillId="4" borderId="6" xfId="67" applyNumberFormat="1" applyFont="1" applyFill="1" applyBorder="1" applyAlignment="1">
      <alignment horizontal="center" vertical="center"/>
    </xf>
    <xf numFmtId="0" fontId="2" fillId="0" borderId="0" xfId="67" applyFont="1" applyFill="1" applyBorder="1" applyAlignment="1">
      <alignment vertical="center"/>
    </xf>
    <xf numFmtId="193" fontId="2" fillId="0" borderId="0" xfId="67" applyNumberFormat="1" applyFont="1" applyFill="1" applyBorder="1" applyAlignment="1">
      <alignment vertical="center"/>
    </xf>
    <xf numFmtId="43" fontId="2" fillId="0" borderId="0" xfId="67" applyNumberFormat="1" applyFont="1" applyFill="1" applyBorder="1" applyAlignment="1">
      <alignment horizontal="center" vertical="center"/>
    </xf>
    <xf numFmtId="43" fontId="2" fillId="0" borderId="0" xfId="67" applyNumberFormat="1" applyFont="1" applyFill="1" applyBorder="1" applyAlignment="1">
      <alignment vertical="center"/>
    </xf>
    <xf numFmtId="0" fontId="2" fillId="4" borderId="28" xfId="67" applyFont="1" applyFill="1" applyBorder="1" applyAlignment="1">
      <alignment vertical="center" wrapText="1"/>
    </xf>
    <xf numFmtId="193" fontId="2" fillId="4" borderId="6" xfId="67" applyNumberFormat="1" applyFont="1" applyFill="1" applyBorder="1" applyAlignment="1">
      <alignment vertical="center"/>
    </xf>
    <xf numFmtId="198" fontId="2" fillId="4" borderId="6" xfId="67" applyNumberFormat="1" applyFont="1" applyFill="1" applyBorder="1" applyAlignment="1">
      <alignment vertical="center"/>
    </xf>
    <xf numFmtId="198" fontId="2" fillId="4" borderId="27" xfId="67" applyNumberFormat="1" applyFont="1" applyFill="1" applyBorder="1" applyAlignment="1">
      <alignment vertical="center"/>
    </xf>
    <xf numFmtId="0" fontId="2" fillId="0" borderId="42" xfId="67" applyFont="1" applyFill="1" applyBorder="1" applyAlignment="1">
      <alignment vertical="center"/>
    </xf>
    <xf numFmtId="0" fontId="2" fillId="0" borderId="6" xfId="67" applyFont="1" applyFill="1" applyBorder="1" applyAlignment="1">
      <alignment vertical="center"/>
    </xf>
    <xf numFmtId="194" fontId="2" fillId="0" borderId="6" xfId="67" applyNumberFormat="1" applyFont="1" applyFill="1" applyBorder="1" applyAlignment="1">
      <alignment vertical="center"/>
    </xf>
    <xf numFmtId="194" fontId="2" fillId="0" borderId="43" xfId="67" applyNumberFormat="1" applyFont="1" applyFill="1" applyBorder="1" applyAlignment="1">
      <alignment vertical="center"/>
    </xf>
    <xf numFmtId="43" fontId="2" fillId="4" borderId="28" xfId="67" applyNumberFormat="1" applyFont="1" applyFill="1" applyBorder="1" applyAlignment="1">
      <alignment vertical="center"/>
    </xf>
    <xf numFmtId="43" fontId="2" fillId="4" borderId="7" xfId="67" applyNumberFormat="1" applyFont="1" applyFill="1" applyBorder="1" applyAlignment="1">
      <alignment vertical="center"/>
    </xf>
    <xf numFmtId="43" fontId="2" fillId="4" borderId="44" xfId="67" applyNumberFormat="1" applyFont="1" applyFill="1" applyBorder="1" applyAlignment="1">
      <alignment vertical="center"/>
    </xf>
    <xf numFmtId="43" fontId="2" fillId="4" borderId="6" xfId="888" applyNumberFormat="1" applyFont="1" applyFill="1" applyBorder="1" applyAlignment="1">
      <alignment vertical="center"/>
    </xf>
    <xf numFmtId="43" fontId="2" fillId="4" borderId="7" xfId="888" applyNumberFormat="1" applyFont="1" applyFill="1" applyBorder="1" applyAlignment="1">
      <alignment vertical="center"/>
    </xf>
    <xf numFmtId="43" fontId="2" fillId="4" borderId="27" xfId="888" applyNumberFormat="1" applyFont="1" applyFill="1" applyBorder="1" applyAlignment="1">
      <alignment vertical="center"/>
    </xf>
    <xf numFmtId="43" fontId="2" fillId="9" borderId="6" xfId="67" applyNumberFormat="1" applyFont="1" applyFill="1" applyBorder="1" applyAlignment="1">
      <alignment horizontal="right" vertical="center" wrapText="1"/>
    </xf>
    <xf numFmtId="43" fontId="2" fillId="9" borderId="28" xfId="67" applyNumberFormat="1" applyFont="1" applyFill="1" applyBorder="1" applyAlignment="1">
      <alignment horizontal="right" vertical="center" wrapText="1"/>
    </xf>
    <xf numFmtId="43" fontId="2" fillId="4" borderId="40" xfId="888" applyNumberFormat="1" applyFont="1" applyFill="1" applyBorder="1" applyAlignment="1">
      <alignment vertical="center"/>
    </xf>
    <xf numFmtId="43" fontId="2" fillId="4" borderId="6" xfId="888" applyFont="1" applyFill="1" applyBorder="1" applyAlignment="1">
      <alignment vertical="center"/>
    </xf>
    <xf numFmtId="43" fontId="2" fillId="4" borderId="29" xfId="888" applyFont="1" applyFill="1" applyBorder="1" applyAlignment="1">
      <alignment vertical="center"/>
    </xf>
    <xf numFmtId="0" fontId="2" fillId="4" borderId="27" xfId="67" applyFont="1" applyFill="1" applyBorder="1" applyAlignment="1">
      <alignment vertical="center"/>
    </xf>
    <xf numFmtId="43" fontId="2" fillId="0" borderId="0" xfId="888" applyFont="1" applyFill="1" applyBorder="1" applyAlignment="1">
      <alignment vertical="center"/>
    </xf>
    <xf numFmtId="0" fontId="3" fillId="0" borderId="6" xfId="67" applyFont="1" applyFill="1" applyBorder="1" applyAlignment="1">
      <alignment vertical="center" wrapText="1"/>
    </xf>
    <xf numFmtId="0" fontId="3" fillId="0" borderId="6" xfId="67" applyFont="1" applyFill="1" applyBorder="1" applyAlignment="1">
      <alignment horizontal="left" vertical="center" wrapText="1"/>
    </xf>
    <xf numFmtId="0" fontId="2" fillId="0" borderId="6" xfId="1187" applyFont="1" applyBorder="1" applyAlignment="1">
      <alignment horizontal="left" vertical="center" wrapText="1"/>
    </xf>
    <xf numFmtId="0" fontId="2" fillId="0" borderId="6" xfId="1187" applyFont="1" applyFill="1" applyBorder="1" applyAlignment="1">
      <alignment horizontal="left" vertical="center" wrapText="1"/>
    </xf>
    <xf numFmtId="0" fontId="3" fillId="2" borderId="6" xfId="67" applyFont="1" applyFill="1" applyBorder="1" applyAlignment="1">
      <alignment horizontal="left" vertical="center" wrapText="1"/>
    </xf>
    <xf numFmtId="49" fontId="3" fillId="0" borderId="6" xfId="67" applyNumberFormat="1" applyFont="1" applyFill="1" applyBorder="1" applyAlignment="1">
      <alignment horizontal="center" vertical="center" wrapText="1"/>
    </xf>
    <xf numFmtId="49" fontId="14" fillId="0" borderId="6" xfId="588" applyNumberFormat="1" applyFont="1" applyFill="1" applyBorder="1" applyAlignment="1">
      <alignment vertical="center" wrapText="1"/>
    </xf>
    <xf numFmtId="49" fontId="14" fillId="0" borderId="6" xfId="588" applyNumberFormat="1" applyFont="1" applyBorder="1" applyAlignment="1">
      <alignment vertical="center" wrapText="1"/>
    </xf>
    <xf numFmtId="0" fontId="3" fillId="0" borderId="6" xfId="67" applyFont="1" applyFill="1" applyBorder="1" applyAlignment="1">
      <alignment horizontal="center" vertical="center" wrapText="1"/>
    </xf>
    <xf numFmtId="193" fontId="3" fillId="0" borderId="6" xfId="67" applyNumberFormat="1" applyFont="1" applyFill="1" applyBorder="1" applyAlignment="1">
      <alignment vertical="center"/>
    </xf>
    <xf numFmtId="193" fontId="3" fillId="4" borderId="6" xfId="67" applyNumberFormat="1" applyFont="1" applyFill="1" applyBorder="1" applyAlignment="1">
      <alignment vertical="center"/>
    </xf>
    <xf numFmtId="0" fontId="3" fillId="0" borderId="6" xfId="67" applyNumberFormat="1" applyFont="1" applyFill="1" applyBorder="1" applyAlignment="1">
      <alignment vertical="center"/>
    </xf>
    <xf numFmtId="0" fontId="3" fillId="0" borderId="6" xfId="67" applyNumberFormat="1" applyFont="1" applyFill="1" applyBorder="1" applyAlignment="1">
      <alignment horizontal="center" vertical="center" wrapText="1"/>
    </xf>
    <xf numFmtId="193" fontId="15" fillId="0" borderId="6" xfId="67" applyNumberFormat="1" applyFont="1" applyFill="1" applyBorder="1" applyAlignment="1">
      <alignment horizontal="right" vertical="center"/>
    </xf>
    <xf numFmtId="193" fontId="15" fillId="4" borderId="6" xfId="67" applyNumberFormat="1" applyFont="1" applyFill="1" applyBorder="1" applyAlignment="1">
      <alignment horizontal="right" vertical="center"/>
    </xf>
    <xf numFmtId="193" fontId="15" fillId="0" borderId="28" xfId="67" applyNumberFormat="1" applyFont="1" applyFill="1" applyBorder="1" applyAlignment="1">
      <alignment horizontal="right" vertical="center"/>
    </xf>
    <xf numFmtId="193" fontId="15" fillId="0" borderId="27" xfId="67" applyNumberFormat="1" applyFont="1" applyFill="1" applyBorder="1" applyAlignment="1">
      <alignment horizontal="right" vertical="center"/>
    </xf>
    <xf numFmtId="0" fontId="3" fillId="0" borderId="42" xfId="67" applyFont="1" applyFill="1" applyBorder="1" applyAlignment="1">
      <alignment vertical="center"/>
    </xf>
    <xf numFmtId="0" fontId="3" fillId="0" borderId="6" xfId="67" applyFont="1" applyFill="1" applyBorder="1" applyAlignment="1">
      <alignment vertical="center"/>
    </xf>
    <xf numFmtId="194" fontId="3" fillId="0" borderId="6" xfId="67" applyNumberFormat="1" applyFont="1" applyFill="1" applyBorder="1" applyAlignment="1">
      <alignment vertical="center"/>
    </xf>
    <xf numFmtId="194" fontId="3" fillId="0" borderId="43" xfId="67" applyNumberFormat="1" applyFont="1" applyFill="1" applyBorder="1" applyAlignment="1">
      <alignment vertical="center"/>
    </xf>
    <xf numFmtId="43" fontId="2" fillId="4" borderId="28" xfId="888" applyNumberFormat="1" applyFont="1" applyFill="1" applyBorder="1" applyAlignment="1">
      <alignment vertical="center"/>
    </xf>
    <xf numFmtId="43" fontId="2" fillId="4" borderId="7" xfId="888" applyFont="1" applyFill="1" applyBorder="1" applyAlignment="1">
      <alignment vertical="center"/>
    </xf>
    <xf numFmtId="43" fontId="2" fillId="4" borderId="44" xfId="888" applyFont="1" applyFill="1" applyBorder="1" applyAlignment="1">
      <alignment vertical="center"/>
    </xf>
    <xf numFmtId="43" fontId="2" fillId="4" borderId="28" xfId="888" applyFont="1" applyFill="1" applyBorder="1" applyAlignment="1">
      <alignment vertical="center"/>
    </xf>
    <xf numFmtId="43" fontId="15" fillId="0" borderId="6" xfId="888" applyNumberFormat="1" applyFont="1" applyFill="1" applyBorder="1" applyAlignment="1">
      <alignment vertical="center"/>
    </xf>
    <xf numFmtId="43" fontId="15" fillId="11" borderId="6" xfId="888" applyNumberFormat="1" applyFont="1" applyFill="1" applyBorder="1" applyAlignment="1">
      <alignment vertical="center"/>
    </xf>
    <xf numFmtId="43" fontId="15" fillId="0" borderId="7" xfId="888" applyNumberFormat="1" applyFont="1" applyFill="1" applyBorder="1" applyAlignment="1">
      <alignment vertical="center"/>
    </xf>
    <xf numFmtId="43" fontId="15" fillId="0" borderId="28" xfId="888" applyNumberFormat="1" applyFont="1" applyFill="1" applyBorder="1" applyAlignment="1">
      <alignment vertical="center"/>
    </xf>
    <xf numFmtId="43" fontId="3" fillId="4" borderId="28" xfId="888" applyFont="1" applyFill="1" applyBorder="1" applyAlignment="1">
      <alignment vertical="center"/>
    </xf>
    <xf numFmtId="43" fontId="3" fillId="4" borderId="6" xfId="888" applyFont="1" applyFill="1" applyBorder="1" applyAlignment="1">
      <alignment vertical="center"/>
    </xf>
    <xf numFmtId="43" fontId="3" fillId="4" borderId="6" xfId="888" applyNumberFormat="1" applyFont="1" applyFill="1" applyBorder="1" applyAlignment="1">
      <alignment vertical="center"/>
    </xf>
    <xf numFmtId="43" fontId="15" fillId="0" borderId="40" xfId="888" applyNumberFormat="1" applyFont="1" applyFill="1" applyBorder="1" applyAlignment="1">
      <alignment vertical="center"/>
    </xf>
    <xf numFmtId="199" fontId="15" fillId="0" borderId="6" xfId="888" applyNumberFormat="1" applyFont="1" applyFill="1" applyBorder="1" applyAlignment="1">
      <alignment vertical="center"/>
    </xf>
    <xf numFmtId="199" fontId="15" fillId="11" borderId="6" xfId="888" applyNumberFormat="1" applyFont="1" applyFill="1" applyBorder="1" applyAlignment="1">
      <alignment vertical="center"/>
    </xf>
    <xf numFmtId="199" fontId="15" fillId="0" borderId="28" xfId="888" applyNumberFormat="1" applyFont="1" applyFill="1" applyBorder="1" applyAlignment="1">
      <alignment vertical="center"/>
    </xf>
    <xf numFmtId="199" fontId="3" fillId="4" borderId="44" xfId="888" applyNumberFormat="1" applyFont="1" applyFill="1" applyBorder="1" applyAlignment="1">
      <alignment vertical="center"/>
    </xf>
    <xf numFmtId="199" fontId="3" fillId="4" borderId="6" xfId="888" applyNumberFormat="1" applyFont="1" applyFill="1" applyBorder="1" applyAlignment="1">
      <alignment vertical="center"/>
    </xf>
    <xf numFmtId="199" fontId="3" fillId="9" borderId="6" xfId="888" applyNumberFormat="1" applyFont="1" applyFill="1" applyBorder="1" applyAlignment="1">
      <alignment vertical="center"/>
    </xf>
    <xf numFmtId="199" fontId="3" fillId="4" borderId="45" xfId="888" applyNumberFormat="1" applyFont="1" applyFill="1" applyBorder="1" applyAlignment="1">
      <alignment vertical="center"/>
    </xf>
    <xf numFmtId="199" fontId="3" fillId="0" borderId="27" xfId="67" applyNumberFormat="1" applyFont="1" applyFill="1" applyBorder="1" applyAlignment="1">
      <alignment vertical="center"/>
    </xf>
    <xf numFmtId="199" fontId="3" fillId="0" borderId="6" xfId="67" applyNumberFormat="1" applyFont="1" applyFill="1" applyBorder="1" applyAlignment="1">
      <alignment vertical="center"/>
    </xf>
    <xf numFmtId="0" fontId="3" fillId="0" borderId="0" xfId="67" applyFont="1" applyFill="1" applyBorder="1" applyAlignment="1">
      <alignment vertical="center"/>
    </xf>
    <xf numFmtId="0" fontId="16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43" fontId="18" fillId="0" borderId="0" xfId="1" applyFont="1" applyFill="1" applyAlignment="1">
      <alignment vertical="center"/>
    </xf>
    <xf numFmtId="10" fontId="18" fillId="0" borderId="0" xfId="3" applyNumberFormat="1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19" fillId="0" borderId="0" xfId="0" applyFont="1" applyFill="1" applyAlignment="1">
      <alignment horizontal="center" vertical="center" wrapText="1"/>
    </xf>
    <xf numFmtId="43" fontId="19" fillId="0" borderId="0" xfId="0" applyNumberFormat="1" applyFont="1" applyFill="1" applyAlignment="1">
      <alignment horizontal="center" vertical="center" wrapText="1"/>
    </xf>
    <xf numFmtId="43" fontId="19" fillId="0" borderId="0" xfId="1" applyFont="1" applyFill="1" applyAlignment="1">
      <alignment vertical="center" wrapText="1"/>
    </xf>
    <xf numFmtId="10" fontId="19" fillId="0" borderId="0" xfId="3" applyNumberFormat="1" applyFont="1" applyFill="1" applyAlignment="1">
      <alignment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43" fontId="21" fillId="0" borderId="6" xfId="1" applyFont="1" applyFill="1" applyBorder="1" applyAlignment="1">
      <alignment horizontal="center" vertical="center" wrapText="1"/>
    </xf>
    <xf numFmtId="10" fontId="21" fillId="0" borderId="6" xfId="3" applyNumberFormat="1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 shrinkToFit="1"/>
    </xf>
    <xf numFmtId="0" fontId="22" fillId="0" borderId="27" xfId="0" applyFont="1" applyFill="1" applyBorder="1" applyAlignment="1">
      <alignment horizontal="center" vertical="center" wrapText="1" shrinkToFit="1"/>
    </xf>
    <xf numFmtId="0" fontId="22" fillId="0" borderId="28" xfId="0" applyFont="1" applyFill="1" applyBorder="1" applyAlignment="1">
      <alignment horizontal="center" vertical="center" wrapText="1" shrinkToFit="1"/>
    </xf>
    <xf numFmtId="43" fontId="23" fillId="0" borderId="6" xfId="1" applyFont="1" applyFill="1" applyBorder="1" applyAlignment="1">
      <alignment horizontal="right" vertical="center" wrapText="1" shrinkToFit="1"/>
    </xf>
    <xf numFmtId="10" fontId="23" fillId="0" borderId="6" xfId="3" applyNumberFormat="1" applyFont="1" applyFill="1" applyBorder="1" applyAlignment="1">
      <alignment horizontal="right" vertical="center" wrapText="1" shrinkToFit="1"/>
    </xf>
    <xf numFmtId="0" fontId="23" fillId="0" borderId="6" xfId="0" applyFont="1" applyFill="1" applyBorder="1" applyAlignment="1">
      <alignment horizontal="center" vertical="center" wrapText="1" shrinkToFit="1"/>
    </xf>
    <xf numFmtId="0" fontId="24" fillId="0" borderId="6" xfId="0" applyFont="1" applyFill="1" applyBorder="1" applyAlignment="1">
      <alignment horizontal="center" vertical="center" wrapText="1" shrinkToFit="1"/>
    </xf>
    <xf numFmtId="0" fontId="25" fillId="0" borderId="6" xfId="0" applyFont="1" applyFill="1" applyBorder="1" applyAlignment="1">
      <alignment horizontal="center" vertical="center" wrapText="1" shrinkToFit="1"/>
    </xf>
    <xf numFmtId="0" fontId="26" fillId="0" borderId="7" xfId="0" applyFont="1" applyFill="1" applyBorder="1" applyAlignment="1">
      <alignment horizontal="center" vertical="center" wrapText="1" shrinkToFit="1"/>
    </xf>
    <xf numFmtId="0" fontId="25" fillId="0" borderId="27" xfId="0" applyFont="1" applyFill="1" applyBorder="1" applyAlignment="1">
      <alignment horizontal="center" vertical="center" wrapText="1" shrinkToFit="1"/>
    </xf>
    <xf numFmtId="0" fontId="25" fillId="0" borderId="28" xfId="0" applyFont="1" applyFill="1" applyBorder="1" applyAlignment="1">
      <alignment horizontal="center" vertical="center" wrapText="1" shrinkToFit="1"/>
    </xf>
    <xf numFmtId="0" fontId="27" fillId="0" borderId="6" xfId="0" applyFont="1" applyFill="1" applyBorder="1" applyAlignment="1">
      <alignment horizontal="center" vertical="center" wrapText="1" shrinkToFit="1"/>
    </xf>
    <xf numFmtId="43" fontId="27" fillId="0" borderId="6" xfId="1" applyFont="1" applyFill="1" applyBorder="1" applyAlignment="1">
      <alignment horizontal="right" vertical="center" wrapText="1" shrinkToFit="1"/>
    </xf>
    <xf numFmtId="10" fontId="27" fillId="0" borderId="6" xfId="3" applyNumberFormat="1" applyFont="1" applyFill="1" applyBorder="1" applyAlignment="1">
      <alignment horizontal="right" vertical="center" wrapText="1" shrinkToFit="1"/>
    </xf>
    <xf numFmtId="0" fontId="28" fillId="0" borderId="6" xfId="0" applyFont="1" applyFill="1" applyBorder="1" applyAlignment="1">
      <alignment horizontal="center" vertical="center" wrapText="1" shrinkToFit="1"/>
    </xf>
    <xf numFmtId="0" fontId="29" fillId="0" borderId="6" xfId="0" applyFont="1" applyFill="1" applyBorder="1" applyAlignment="1">
      <alignment horizontal="center" vertical="center" wrapText="1" shrinkToFit="1"/>
    </xf>
    <xf numFmtId="43" fontId="29" fillId="0" borderId="6" xfId="1" applyFont="1" applyFill="1" applyBorder="1" applyAlignment="1">
      <alignment horizontal="right" vertical="center" wrapText="1" shrinkToFit="1"/>
    </xf>
    <xf numFmtId="10" fontId="29" fillId="0" borderId="6" xfId="3" applyNumberFormat="1" applyFont="1" applyFill="1" applyBorder="1" applyAlignment="1">
      <alignment horizontal="right" vertical="center" wrapText="1" shrinkToFit="1"/>
    </xf>
    <xf numFmtId="0" fontId="30" fillId="0" borderId="7" xfId="0" applyFont="1" applyFill="1" applyBorder="1" applyAlignment="1">
      <alignment horizontal="center" vertical="center" wrapText="1" shrinkToFit="1"/>
    </xf>
    <xf numFmtId="0" fontId="31" fillId="0" borderId="6" xfId="0" applyFont="1" applyFill="1" applyBorder="1" applyAlignment="1">
      <alignment horizontal="center" vertical="center" wrapText="1" shrinkToFit="1"/>
    </xf>
    <xf numFmtId="0" fontId="31" fillId="0" borderId="3" xfId="0" applyFont="1" applyFill="1" applyBorder="1" applyAlignment="1">
      <alignment horizontal="center" vertical="center" wrapText="1" shrinkToFit="1"/>
    </xf>
    <xf numFmtId="0" fontId="31" fillId="0" borderId="13" xfId="0" applyFont="1" applyFill="1" applyBorder="1" applyAlignment="1">
      <alignment horizontal="center" vertical="center" wrapText="1" shrinkToFit="1"/>
    </xf>
    <xf numFmtId="43" fontId="29" fillId="5" borderId="6" xfId="1" applyFont="1" applyFill="1" applyBorder="1" applyAlignment="1">
      <alignment horizontal="right" vertical="center" wrapText="1" shrinkToFit="1"/>
    </xf>
    <xf numFmtId="0" fontId="31" fillId="0" borderId="34" xfId="0" applyFont="1" applyFill="1" applyBorder="1" applyAlignment="1">
      <alignment horizontal="center" vertical="center" wrapText="1" shrinkToFit="1"/>
    </xf>
    <xf numFmtId="0" fontId="29" fillId="0" borderId="6" xfId="0" applyFont="1" applyFill="1" applyBorder="1" applyAlignment="1">
      <alignment horizontal="left" vertical="center" wrapText="1" shrinkToFit="1"/>
    </xf>
    <xf numFmtId="0" fontId="29" fillId="0" borderId="6" xfId="0" applyFont="1" applyFill="1" applyBorder="1" applyAlignment="1">
      <alignment horizontal="right" vertical="center" wrapText="1" shrinkToFit="1"/>
    </xf>
    <xf numFmtId="10" fontId="29" fillId="0" borderId="6" xfId="0" applyNumberFormat="1" applyFont="1" applyFill="1" applyBorder="1" applyAlignment="1">
      <alignment horizontal="right" vertical="center" wrapText="1" shrinkToFit="1"/>
    </xf>
    <xf numFmtId="0" fontId="18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10" fontId="19" fillId="0" borderId="0" xfId="0" applyNumberFormat="1" applyFont="1" applyFill="1" applyBorder="1" applyAlignment="1">
      <alignment vertical="center" wrapText="1"/>
    </xf>
    <xf numFmtId="43" fontId="19" fillId="0" borderId="0" xfId="1" applyFont="1" applyFill="1" applyBorder="1" applyAlignment="1">
      <alignment vertical="center" wrapText="1"/>
    </xf>
    <xf numFmtId="10" fontId="19" fillId="0" borderId="0" xfId="3" applyNumberFormat="1" applyFont="1" applyFill="1" applyBorder="1" applyAlignment="1">
      <alignment vertical="center" wrapText="1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vertical="center"/>
    </xf>
    <xf numFmtId="0" fontId="22" fillId="0" borderId="6" xfId="0" applyFont="1" applyBorder="1" applyAlignment="1">
      <alignment horizontal="center"/>
    </xf>
    <xf numFmtId="0" fontId="22" fillId="0" borderId="6" xfId="0" applyFont="1" applyBorder="1"/>
    <xf numFmtId="40" fontId="22" fillId="0" borderId="6" xfId="0" applyNumberFormat="1" applyFont="1" applyBorder="1"/>
    <xf numFmtId="0" fontId="0" fillId="0" borderId="6" xfId="0" applyBorder="1"/>
    <xf numFmtId="0" fontId="32" fillId="0" borderId="6" xfId="0" applyFont="1" applyBorder="1" applyAlignment="1">
      <alignment horizontal="left"/>
    </xf>
    <xf numFmtId="40" fontId="33" fillId="0" borderId="6" xfId="0" applyNumberFormat="1" applyFont="1" applyBorder="1" applyAlignment="1">
      <alignment horizontal="right"/>
    </xf>
    <xf numFmtId="0" fontId="32" fillId="0" borderId="46" xfId="0" applyFont="1" applyBorder="1" applyAlignment="1">
      <alignment horizontal="left"/>
    </xf>
    <xf numFmtId="0" fontId="34" fillId="0" borderId="6" xfId="0" applyFont="1" applyBorder="1" applyAlignment="1">
      <alignment horizontal="center"/>
    </xf>
    <xf numFmtId="0" fontId="35" fillId="0" borderId="6" xfId="0" applyFont="1" applyBorder="1" applyAlignment="1">
      <alignment horizontal="center"/>
    </xf>
    <xf numFmtId="0" fontId="36" fillId="0" borderId="6" xfId="0" applyFont="1" applyBorder="1" applyAlignment="1">
      <alignment horizontal="center"/>
    </xf>
    <xf numFmtId="0" fontId="37" fillId="0" borderId="6" xfId="0" applyFont="1" applyBorder="1" applyAlignment="1">
      <alignment horizontal="left"/>
    </xf>
    <xf numFmtId="43" fontId="38" fillId="0" borderId="6" xfId="1" applyFont="1" applyBorder="1" applyAlignment="1"/>
    <xf numFmtId="43" fontId="39" fillId="0" borderId="6" xfId="1" applyFont="1" applyBorder="1" applyAlignment="1">
      <alignment horizontal="right"/>
    </xf>
    <xf numFmtId="0" fontId="38" fillId="0" borderId="6" xfId="0" applyFont="1" applyBorder="1"/>
    <xf numFmtId="0" fontId="0" fillId="0" borderId="0" xfId="0" applyFill="1" applyAlignment="1">
      <alignment vertical="center" wrapText="1"/>
    </xf>
    <xf numFmtId="0" fontId="0" fillId="0" borderId="0" xfId="0" applyFill="1" applyAlignment="1">
      <alignment vertical="center"/>
    </xf>
    <xf numFmtId="0" fontId="40" fillId="0" borderId="0" xfId="0" applyFont="1" applyFill="1" applyAlignment="1">
      <alignment vertical="center" wrapText="1"/>
    </xf>
    <xf numFmtId="0" fontId="41" fillId="0" borderId="0" xfId="0" applyFont="1" applyFill="1" applyAlignment="1">
      <alignment vertical="center" wrapText="1"/>
    </xf>
    <xf numFmtId="0" fontId="4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200" fontId="42" fillId="0" borderId="0" xfId="0" applyNumberFormat="1" applyFont="1" applyFill="1" applyAlignment="1">
      <alignment vertical="center" wrapText="1"/>
    </xf>
    <xf numFmtId="0" fontId="43" fillId="0" borderId="0" xfId="0" applyFont="1" applyFill="1" applyAlignment="1">
      <alignment horizontal="center" vertical="center" wrapText="1"/>
    </xf>
    <xf numFmtId="0" fontId="44" fillId="0" borderId="0" xfId="0" applyFont="1" applyFill="1" applyAlignment="1">
      <alignment horizontal="center" vertical="center" wrapText="1"/>
    </xf>
    <xf numFmtId="200" fontId="43" fillId="0" borderId="0" xfId="0" applyNumberFormat="1" applyFont="1" applyFill="1" applyAlignment="1">
      <alignment horizontal="center" vertical="center" wrapText="1"/>
    </xf>
    <xf numFmtId="0" fontId="45" fillId="0" borderId="6" xfId="0" applyFont="1" applyFill="1" applyBorder="1" applyAlignment="1">
      <alignment horizontal="center" vertical="center" wrapText="1"/>
    </xf>
    <xf numFmtId="0" fontId="44" fillId="0" borderId="6" xfId="0" applyFont="1" applyFill="1" applyBorder="1" applyAlignment="1">
      <alignment horizontal="center" vertical="center" wrapText="1"/>
    </xf>
    <xf numFmtId="0" fontId="46" fillId="0" borderId="6" xfId="0" applyFont="1" applyFill="1" applyBorder="1" applyAlignment="1">
      <alignment horizontal="center" vertical="center" wrapText="1"/>
    </xf>
    <xf numFmtId="31" fontId="41" fillId="0" borderId="6" xfId="0" applyNumberFormat="1" applyFont="1" applyFill="1" applyBorder="1" applyAlignment="1">
      <alignment horizontal="center" vertical="center" wrapText="1"/>
    </xf>
    <xf numFmtId="49" fontId="0" fillId="0" borderId="6" xfId="0" applyNumberFormat="1" applyFill="1" applyBorder="1" applyAlignment="1">
      <alignment horizontal="center" vertical="center"/>
    </xf>
    <xf numFmtId="194" fontId="42" fillId="0" borderId="6" xfId="0" applyNumberFormat="1" applyFont="1" applyFill="1" applyBorder="1" applyAlignment="1">
      <alignment horizontal="center" vertical="center" wrapText="1"/>
    </xf>
    <xf numFmtId="31" fontId="47" fillId="0" borderId="6" xfId="0" applyNumberFormat="1" applyFont="1" applyFill="1" applyBorder="1" applyAlignment="1">
      <alignment horizontal="center" vertical="center" wrapText="1"/>
    </xf>
    <xf numFmtId="0" fontId="48" fillId="0" borderId="6" xfId="0" applyFont="1" applyFill="1" applyBorder="1" applyAlignment="1">
      <alignment horizontal="center" vertical="center" wrapText="1"/>
    </xf>
    <xf numFmtId="0" fontId="49" fillId="0" borderId="6" xfId="0" applyFont="1" applyFill="1" applyBorder="1" applyAlignment="1">
      <alignment horizontal="center" vertical="center" wrapText="1"/>
    </xf>
    <xf numFmtId="31" fontId="50" fillId="0" borderId="6" xfId="0" applyNumberFormat="1" applyFont="1" applyFill="1" applyBorder="1" applyAlignment="1">
      <alignment horizontal="center" vertical="center" wrapText="1"/>
    </xf>
    <xf numFmtId="194" fontId="48" fillId="0" borderId="6" xfId="0" applyNumberFormat="1" applyFont="1" applyFill="1" applyBorder="1" applyAlignment="1">
      <alignment horizontal="center" vertical="center" wrapText="1"/>
    </xf>
  </cellXfs>
  <cellStyles count="12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4 3 2 2" xfId="49"/>
    <cellStyle name="好_Book1" xfId="50"/>
    <cellStyle name="常规 4 2 2" xfId="51"/>
    <cellStyle name="常规 4 4" xfId="52"/>
    <cellStyle name="链接单元格 5" xfId="53"/>
    <cellStyle name="强调文字颜色 2 3 2" xfId="54"/>
    <cellStyle name="args.style" xfId="55"/>
    <cellStyle name="好 3 2 2" xfId="56"/>
    <cellStyle name="千位分隔 2 6" xfId="57"/>
    <cellStyle name="Accent2 - 40%" xfId="58"/>
    <cellStyle name="千位分隔 2 2 4" xfId="59"/>
    <cellStyle name="常规 7 3" xfId="60"/>
    <cellStyle name="Accent2 - 60%" xfId="61"/>
    <cellStyle name="60% - 强调文字颜色 6 3 2" xfId="62"/>
    <cellStyle name="日期" xfId="63"/>
    <cellStyle name="千位分隔 2 2 2 4" xfId="64"/>
    <cellStyle name="千位分隔 2 4 4" xfId="65"/>
    <cellStyle name="40% - 强调文字颜色 5 4 2 2" xfId="66"/>
    <cellStyle name="常规_2010年经常性经费预算表（11.12分拆各科室）" xfId="67"/>
    <cellStyle name="A4 Small 210 x 297 mm 2" xfId="68"/>
    <cellStyle name="20% - 强调文字颜色 6 4 2 2" xfId="69"/>
    <cellStyle name="差_Book1 2" xfId="70"/>
    <cellStyle name="60% - 强调文字颜色 2 3" xfId="71"/>
    <cellStyle name="常规 6" xfId="72"/>
    <cellStyle name="e鯪9Y_x000b_ 3 2" xfId="73"/>
    <cellStyle name="_ET_STYLE_NoName_00__Sheet3" xfId="74"/>
    <cellStyle name="Accent5 - 60% 2 2" xfId="75"/>
    <cellStyle name="Accent6 3" xfId="76"/>
    <cellStyle name="解释性文本 2 2" xfId="77"/>
    <cellStyle name="常规 6 5" xfId="78"/>
    <cellStyle name="注释 5" xfId="79"/>
    <cellStyle name="千位分隔 6 2 2 3" xfId="80"/>
    <cellStyle name="20% - 强调文字颜色 4 4 2" xfId="81"/>
    <cellStyle name="强调文字颜色 1 2 3" xfId="82"/>
    <cellStyle name="常规 5 2" xfId="83"/>
    <cellStyle name="Accent1 - 60% 2 2" xfId="84"/>
    <cellStyle name="差 6" xfId="85"/>
    <cellStyle name="差_分科室 2 2" xfId="86"/>
    <cellStyle name="百分比 4" xfId="87"/>
    <cellStyle name="20% - 强调文字颜色 4 4 2 2" xfId="88"/>
    <cellStyle name="百分比 5" xfId="89"/>
    <cellStyle name="Accent4 2 2" xfId="90"/>
    <cellStyle name="Accent6 2" xfId="91"/>
    <cellStyle name="百分比 6" xfId="92"/>
    <cellStyle name="20% - 强调文字颜色 2 4 2" xfId="93"/>
    <cellStyle name="计算 2 3 3" xfId="94"/>
    <cellStyle name="计算 3 2" xfId="95"/>
    <cellStyle name="好_7.1罗平县大学生“村官”统计季报表(7月修订，下发空表)" xfId="96"/>
    <cellStyle name="千位分隔 2 3 2 2" xfId="97"/>
    <cellStyle name="常规 8 3" xfId="98"/>
    <cellStyle name="表标题 2 2" xfId="99"/>
    <cellStyle name="40% - 强调文字颜色 6 5" xfId="100"/>
    <cellStyle name="60% - 强调文字颜色 4 2 3" xfId="101"/>
    <cellStyle name="40% - 强调文字颜色 2 4 2 2" xfId="102"/>
    <cellStyle name="20% - 强调文字颜色 3 3" xfId="103"/>
    <cellStyle name="常规 8 2" xfId="104"/>
    <cellStyle name="千位分隔 6 2" xfId="105"/>
    <cellStyle name="检查单元格 3 2" xfId="106"/>
    <cellStyle name="汇总 2 4 2" xfId="107"/>
    <cellStyle name="链接单元格 3" xfId="108"/>
    <cellStyle name="40% - 强调文字颜色 4 3 2" xfId="109"/>
    <cellStyle name="输入 2 2 2 2" xfId="110"/>
    <cellStyle name="输出 2" xfId="111"/>
    <cellStyle name="20% - 强调文字颜色 2 4 2 2" xfId="112"/>
    <cellStyle name="链接单元格 4" xfId="113"/>
    <cellStyle name="输出 2 4 2 2" xfId="114"/>
    <cellStyle name="输入 2 2 2 3" xfId="115"/>
    <cellStyle name="千位分隔 6 4" xfId="116"/>
    <cellStyle name="Accent2 - 40% 3" xfId="117"/>
    <cellStyle name="PSChar" xfId="118"/>
    <cellStyle name="千位分隔 6 5" xfId="119"/>
    <cellStyle name="链接单元格 6" xfId="120"/>
    <cellStyle name="好_Book1_云南省建国前入党的老党员补贴有关情况统计表2010(1).01 3 2" xfId="121"/>
    <cellStyle name="常规 6 3 2 3" xfId="122"/>
    <cellStyle name="Accent3 - 20% 3 2" xfId="123"/>
    <cellStyle name="标题 1 4 2" xfId="124"/>
    <cellStyle name="20% - 强调文字颜色 3 3 2" xfId="125"/>
    <cellStyle name="_弱电系统设备配置报价清单" xfId="126"/>
    <cellStyle name="常规 6 2" xfId="127"/>
    <cellStyle name="注释 2" xfId="128"/>
    <cellStyle name="60% - 强调文字颜色 2 3 2" xfId="129"/>
    <cellStyle name="e鯪9Y_x000b_ 3 2 2" xfId="130"/>
    <cellStyle name="注释 4" xfId="131"/>
    <cellStyle name="常规 6 4" xfId="132"/>
    <cellStyle name="常规 4 2 2 2" xfId="133"/>
    <cellStyle name="Accent6 - 60%" xfId="134"/>
    <cellStyle name="60% - 强调文字颜色 2 2 3" xfId="135"/>
    <cellStyle name="输入 6 2" xfId="136"/>
    <cellStyle name="常规 5 3" xfId="137"/>
    <cellStyle name="PSDate" xfId="138"/>
    <cellStyle name="注释 2 2 3" xfId="139"/>
    <cellStyle name="常规 6 2 2 3" xfId="140"/>
    <cellStyle name="常规 5 4" xfId="141"/>
    <cellStyle name="常规 4 3 2" xfId="142"/>
    <cellStyle name="60% - 强调文字颜色 2 3 2 2" xfId="143"/>
    <cellStyle name="注释 2 2" xfId="144"/>
    <cellStyle name="40% - 强调文字颜色 5 6" xfId="145"/>
    <cellStyle name="常规 6 2 2" xfId="146"/>
    <cellStyle name="e鯪9Y_x000b_ 3 2 2 2" xfId="147"/>
    <cellStyle name="常规 2_2012年计划草案1025上报" xfId="148"/>
    <cellStyle name="Accent1 - 20% 2 2 2" xfId="149"/>
    <cellStyle name="20% - 强调文字颜色 1 3 2 2" xfId="150"/>
    <cellStyle name="常规 6 2 5" xfId="151"/>
    <cellStyle name="Accent5 - 20% 2" xfId="152"/>
    <cellStyle name="常规 3 4" xfId="153"/>
    <cellStyle name="Accent4 - 40% 3" xfId="154"/>
    <cellStyle name="注释 2 2 2" xfId="155"/>
    <cellStyle name="40% - 强调文字颜色 5 6 2" xfId="156"/>
    <cellStyle name="Accent1 - 40% 3" xfId="157"/>
    <cellStyle name="常规 6 2 2 2" xfId="158"/>
    <cellStyle name="常规 3 4 2" xfId="159"/>
    <cellStyle name="千位分隔 2 5" xfId="160"/>
    <cellStyle name="Accent4 - 40% 3 2" xfId="161"/>
    <cellStyle name="千位分隔 2 2 3" xfId="162"/>
    <cellStyle name="常规 4 5" xfId="163"/>
    <cellStyle name="常规 4 3" xfId="164"/>
    <cellStyle name="常规 3 5" xfId="165"/>
    <cellStyle name="Accent4 - 40% 2 2 2" xfId="166"/>
    <cellStyle name="样式 1 3" xfId="167"/>
    <cellStyle name="常规 3 3 2 2" xfId="168"/>
    <cellStyle name="Accent4 - 40% 2 2" xfId="169"/>
    <cellStyle name="输入 4 2 2" xfId="170"/>
    <cellStyle name="常规 3 3 2" xfId="171"/>
    <cellStyle name="20% - 强调文字颜色 4 2 3" xfId="172"/>
    <cellStyle name="百分比 2 4 2 2" xfId="173"/>
    <cellStyle name="Accent6 - 40%" xfId="174"/>
    <cellStyle name="t_HVAC Equipment (3)_Sheet1" xfId="175"/>
    <cellStyle name="常规 3 3" xfId="176"/>
    <cellStyle name="输入 4 2" xfId="177"/>
    <cellStyle name="Accent4 - 40% 2" xfId="178"/>
    <cellStyle name="适中 6" xfId="179"/>
    <cellStyle name="常规 3 2 4" xfId="180"/>
    <cellStyle name="常规 3 2 2 2" xfId="181"/>
    <cellStyle name="适中 4 2" xfId="182"/>
    <cellStyle name="差_Book1_云南省建国前入党的老党员补贴有关情况统计表2010(1).01 3" xfId="183"/>
    <cellStyle name="输出 4 2 2" xfId="184"/>
    <cellStyle name="常规 3 2" xfId="185"/>
    <cellStyle name="Mon閠aire_!!!GO" xfId="186"/>
    <cellStyle name="链接单元格 6 2" xfId="187"/>
    <cellStyle name="20% - 强调文字颜色 4 2" xfId="188"/>
    <cellStyle name="输出 4 2" xfId="189"/>
    <cellStyle name="常规 3" xfId="190"/>
    <cellStyle name="标题 4 2 2" xfId="191"/>
    <cellStyle name="常规 7 3 3 2" xfId="192"/>
    <cellStyle name="千位分隔 3 2" xfId="193"/>
    <cellStyle name="差_Book1_1 2 2" xfId="194"/>
    <cellStyle name="常规_2010年部门预算基础资料（8-26英俊）" xfId="195"/>
    <cellStyle name="解释性文本 2" xfId="196"/>
    <cellStyle name="输入 2" xfId="197"/>
    <cellStyle name="常规 2 8" xfId="198"/>
    <cellStyle name="强调文字颜色 2 3 2 2" xfId="199"/>
    <cellStyle name="千位分隔 5 2 2 2 2 2" xfId="200"/>
    <cellStyle name="强调文字颜色 4 4" xfId="201"/>
    <cellStyle name="常规 10 2 2" xfId="202"/>
    <cellStyle name="常规 2 7" xfId="203"/>
    <cellStyle name="t" xfId="204"/>
    <cellStyle name="强调文字颜色 4 3" xfId="205"/>
    <cellStyle name="Accent2 2 2" xfId="206"/>
    <cellStyle name="40% - 强调文字颜色 1 4 2 2" xfId="207"/>
    <cellStyle name="常规 9 3 2 2" xfId="208"/>
    <cellStyle name="常规 2 6" xfId="209"/>
    <cellStyle name="常规 2 5" xfId="210"/>
    <cellStyle name="Accent2 - 40% 3 2" xfId="211"/>
    <cellStyle name="PSInt" xfId="212"/>
    <cellStyle name="常规 2 4" xfId="213"/>
    <cellStyle name="60% - 强调文字颜色 5 6 2" xfId="214"/>
    <cellStyle name="差_7.1罗平县大学生“村官”统计季报表(7月修订，下发空表) 2" xfId="215"/>
    <cellStyle name="per.style" xfId="216"/>
    <cellStyle name="Accent1 - 40% 2" xfId="217"/>
    <cellStyle name="强调文字颜色 2 4 2 2" xfId="218"/>
    <cellStyle name="常规 2 3 2 2" xfId="219"/>
    <cellStyle name="百分比 3 2" xfId="220"/>
    <cellStyle name="20% - 强调文字颜色 5 3 2 2" xfId="221"/>
    <cellStyle name="好_Book1_云南省建国前入党的老党员补贴有关情况统计表2010(1).01" xfId="222"/>
    <cellStyle name="输入 3 2" xfId="223"/>
    <cellStyle name="常规 2 3" xfId="224"/>
    <cellStyle name="常规 2 2" xfId="225"/>
    <cellStyle name="部门" xfId="226"/>
    <cellStyle name="Currency1" xfId="227"/>
    <cellStyle name="计算 6 2" xfId="228"/>
    <cellStyle name="适中 3 2" xfId="229"/>
    <cellStyle name="常规 13" xfId="230"/>
    <cellStyle name="常规 9 2 3 2" xfId="231"/>
    <cellStyle name="货币 2 4 2" xfId="232"/>
    <cellStyle name="常规 11 2" xfId="233"/>
    <cellStyle name="标题 2 3 2 2" xfId="234"/>
    <cellStyle name="20% - 强调文字颜色 3 3 2 2" xfId="235"/>
    <cellStyle name="40% - 强调文字颜色 6 2" xfId="236"/>
    <cellStyle name="链接单元格 2 2 2" xfId="237"/>
    <cellStyle name="Percent_!!!GO" xfId="238"/>
    <cellStyle name="常规 2 2 2 3" xfId="239"/>
    <cellStyle name="好_Sheet1 2 2" xfId="240"/>
    <cellStyle name="60% - 强调文字颜色 3 4 2" xfId="241"/>
    <cellStyle name="40% - 强调文字颜色 1 4" xfId="242"/>
    <cellStyle name="常规 9 3" xfId="243"/>
    <cellStyle name="强调文字颜色 5 2 2 2" xfId="244"/>
    <cellStyle name="Accent2" xfId="245"/>
    <cellStyle name="常规 10 7" xfId="246"/>
    <cellStyle name="60% - 强调文字颜色 1 4" xfId="247"/>
    <cellStyle name="Accent4 - 20% 2 2" xfId="248"/>
    <cellStyle name="Millares_96 Risk" xfId="249"/>
    <cellStyle name="常规 2 2 2 2" xfId="250"/>
    <cellStyle name="40% - 强调文字颜色 1 3" xfId="251"/>
    <cellStyle name="常规 9 2" xfId="252"/>
    <cellStyle name="Accent1" xfId="253"/>
    <cellStyle name="常规 10 6" xfId="254"/>
    <cellStyle name="常规 10 5 2" xfId="255"/>
    <cellStyle name="no dec" xfId="256"/>
    <cellStyle name="Accent1 - 20% 2" xfId="257"/>
    <cellStyle name="20% - 强调文字颜色 1 3" xfId="258"/>
    <cellStyle name="强调文字颜色 2 2 2 2" xfId="259"/>
    <cellStyle name="常规 2 4 2 2" xfId="260"/>
    <cellStyle name="Accent1 - 40% 2 2 2" xfId="261"/>
    <cellStyle name="强调文字颜色 6 5" xfId="262"/>
    <cellStyle name="常规 10 4 3" xfId="263"/>
    <cellStyle name="常规 10 2 5" xfId="264"/>
    <cellStyle name="百分比 2 4 2" xfId="265"/>
    <cellStyle name="强调文字颜色 4 6" xfId="266"/>
    <cellStyle name="常规 10 2 4" xfId="267"/>
    <cellStyle name="汇总 5" xfId="268"/>
    <cellStyle name="20% - 强调文字颜色 2 3 2 2" xfId="269"/>
    <cellStyle name="差_分科室 2" xfId="270"/>
    <cellStyle name="好_Book1_云南省建国前入党的老党员补贴有关情况统计表2010(1).01 2" xfId="271"/>
    <cellStyle name="60% - 强调文字颜色 6 4" xfId="272"/>
    <cellStyle name="百分比 3 2 2" xfId="273"/>
    <cellStyle name="差_分科室" xfId="274"/>
    <cellStyle name="20% - 强调文字颜色 2 3 2" xfId="275"/>
    <cellStyle name="差_Sheet1 2 2" xfId="276"/>
    <cellStyle name="常规 12" xfId="277"/>
    <cellStyle name="好 4 2" xfId="278"/>
    <cellStyle name="差_Sheet1 2" xfId="279"/>
    <cellStyle name="60% - 强调文字颜色 4 6 2" xfId="280"/>
    <cellStyle name="好 4" xfId="281"/>
    <cellStyle name="60% - 强调文字颜色 4 6" xfId="282"/>
    <cellStyle name="差_Sheet1" xfId="283"/>
    <cellStyle name="20% - 强调文字颜色 4 2 2 2" xfId="284"/>
    <cellStyle name="_Book1_1" xfId="285"/>
    <cellStyle name="常规 3 2 2" xfId="286"/>
    <cellStyle name="适中 4" xfId="287"/>
    <cellStyle name="差_Book1_云南省建国前入党的老党员补贴有关情况统计表2010(1).01 3 2" xfId="288"/>
    <cellStyle name="Accent5 - 20% 2 2" xfId="289"/>
    <cellStyle name="注释 2 5 2" xfId="290"/>
    <cellStyle name="差_Book1_云南省建国前入党的老党员补贴有关情况统计表2010(1).01 2 2" xfId="291"/>
    <cellStyle name="标题 7" xfId="292"/>
    <cellStyle name="注释 2 4 2" xfId="293"/>
    <cellStyle name="普通_97-917" xfId="294"/>
    <cellStyle name="Accent2 - 20% 3 2" xfId="295"/>
    <cellStyle name="差_Book1_1" xfId="296"/>
    <cellStyle name="t_HVAC Equipment (3)" xfId="297"/>
    <cellStyle name="差_7.1罗平县大学生“村官”统计季报表(7月修订，下发空表) 2 2" xfId="298"/>
    <cellStyle name="差_7.1罗平县大学生“村官”统计季报表(7月修订，下发空表)" xfId="299"/>
    <cellStyle name="好_Book1_云南省建国前入党的老党员补贴有关情况统计表2010(1).01 3" xfId="300"/>
    <cellStyle name="60% - 强调文字颜色 6 5" xfId="301"/>
    <cellStyle name="差_2016年国资预算（20151221报财局）" xfId="302"/>
    <cellStyle name="千位分隔 2 4" xfId="303"/>
    <cellStyle name="Input [yellow]" xfId="304"/>
    <cellStyle name="好_Book1_1 2 2" xfId="305"/>
    <cellStyle name="千位分隔 2 2 2" xfId="306"/>
    <cellStyle name="差_2015年市本级还贷预算2014.9.26" xfId="307"/>
    <cellStyle name="20% - 强调文字颜色 1 6 2" xfId="308"/>
    <cellStyle name="_Book1" xfId="309"/>
    <cellStyle name="常规 10 2 2 2" xfId="310"/>
    <cellStyle name="样式 1 4" xfId="311"/>
    <cellStyle name="强调文字颜色 4 4 2" xfId="312"/>
    <cellStyle name="Accent4 - 20%" xfId="313"/>
    <cellStyle name="差 4 2 2" xfId="314"/>
    <cellStyle name="百分比 2 2 2" xfId="315"/>
    <cellStyle name="千位分隔 2 5 2" xfId="316"/>
    <cellStyle name="千位分隔 2 2 3 2" xfId="317"/>
    <cellStyle name="千位分隔 9 2 2" xfId="318"/>
    <cellStyle name="注释 2 2 2 3" xfId="319"/>
    <cellStyle name="差 3 2" xfId="320"/>
    <cellStyle name="解释性文本 6 2" xfId="321"/>
    <cellStyle name="适中 3 2 2" xfId="322"/>
    <cellStyle name="差 2 2" xfId="323"/>
    <cellStyle name="标题 9 2" xfId="324"/>
    <cellStyle name="Accent6 - 20% 3" xfId="325"/>
    <cellStyle name="好_7.1罗平县大学生“村官”统计季报表(7月修订，下发空表) 2 2" xfId="326"/>
    <cellStyle name="20% - 强调文字颜色 6 2 2" xfId="327"/>
    <cellStyle name="常规 8 3 2 2" xfId="328"/>
    <cellStyle name="40% - 强调文字颜色 4 4" xfId="329"/>
    <cellStyle name="捠壿_Region Orders (2)" xfId="330"/>
    <cellStyle name="强调文字颜色 1 4 2" xfId="331"/>
    <cellStyle name="标题 5 2 2" xfId="332"/>
    <cellStyle name="20% - 强调文字颜色 1 6" xfId="333"/>
    <cellStyle name="好 3" xfId="334"/>
    <cellStyle name="常规 7 4 3" xfId="335"/>
    <cellStyle name="标题 5 2" xfId="336"/>
    <cellStyle name="千位分隔 2 4 2 2 3" xfId="337"/>
    <cellStyle name="Accent3 - 60% 2" xfId="338"/>
    <cellStyle name="注释 2 7" xfId="339"/>
    <cellStyle name="20% - 强调文字颜色 1 2 2 2" xfId="340"/>
    <cellStyle name="标题 5" xfId="341"/>
    <cellStyle name="20% - 强调文字颜色 6 4 2" xfId="342"/>
    <cellStyle name="A4 Small 210 x 297 mm" xfId="343"/>
    <cellStyle name="强调文字颜色 3 2 3" xfId="344"/>
    <cellStyle name="差_Book1" xfId="345"/>
    <cellStyle name="注释 6" xfId="346"/>
    <cellStyle name="货币 2 2" xfId="347"/>
    <cellStyle name="检查单元格 4 2" xfId="348"/>
    <cellStyle name="汇总 2 5 2" xfId="349"/>
    <cellStyle name="千位分隔 7 2" xfId="350"/>
    <cellStyle name="标题 4 6 2" xfId="351"/>
    <cellStyle name="Accent3 - 20% 2 2" xfId="352"/>
    <cellStyle name="汇总 3" xfId="353"/>
    <cellStyle name="标题 1 3 2" xfId="354"/>
    <cellStyle name="千位分隔 7" xfId="355"/>
    <cellStyle name="标题 4 6" xfId="356"/>
    <cellStyle name="t_Sheet1" xfId="357"/>
    <cellStyle name="40% - 强调文字颜色 3 3 2 2" xfId="358"/>
    <cellStyle name="计算 2 3 2 2" xfId="359"/>
    <cellStyle name="检查单元格 4" xfId="360"/>
    <cellStyle name="汇总 2 5" xfId="361"/>
    <cellStyle name="标题 4 3 2 2" xfId="362"/>
    <cellStyle name="千位分隔 4 2 2" xfId="363"/>
    <cellStyle name="千位分隔 4 2" xfId="364"/>
    <cellStyle name="标题 4 3 2" xfId="365"/>
    <cellStyle name="注释 3" xfId="366"/>
    <cellStyle name="常规 6 3" xfId="367"/>
    <cellStyle name="_ET_STYLE_NoName_00_ 2" xfId="368"/>
    <cellStyle name="标题 4 2 2 2" xfId="369"/>
    <cellStyle name="千位分隔 3 2 2" xfId="370"/>
    <cellStyle name="常规 10 2 3 2" xfId="371"/>
    <cellStyle name="Accent6 - 20%" xfId="372"/>
    <cellStyle name="输入 2 2" xfId="373"/>
    <cellStyle name="标题 3 3 2 2" xfId="374"/>
    <cellStyle name="Accent5 2 2" xfId="375"/>
    <cellStyle name="_20140303 江门市市级价格调节基金2013年收支情况及2014年支出计划一览表" xfId="376"/>
    <cellStyle name="Accent3 - 20% 2" xfId="377"/>
    <cellStyle name="标题 1 3" xfId="378"/>
    <cellStyle name="输入 6" xfId="379"/>
    <cellStyle name="Currency_!!!GO" xfId="380"/>
    <cellStyle name="标题 3 3 2" xfId="381"/>
    <cellStyle name="分级显示列_1_Book1" xfId="382"/>
    <cellStyle name="标题 2 5" xfId="383"/>
    <cellStyle name="强调 1 2 2" xfId="384"/>
    <cellStyle name="好_分科室 2 2" xfId="385"/>
    <cellStyle name="Percent [2]" xfId="386"/>
    <cellStyle name="标题 2 2 2 2" xfId="387"/>
    <cellStyle name="Accent1 - 60% 2" xfId="388"/>
    <cellStyle name="标题 1 5" xfId="389"/>
    <cellStyle name="60% - 强调文字颜色 5 2" xfId="390"/>
    <cellStyle name="标题 1 4 2 2" xfId="391"/>
    <cellStyle name="Accent3 - 20% 3" xfId="392"/>
    <cellStyle name="标题 1 4" xfId="393"/>
    <cellStyle name="_Book1_云南省建国前入党的老党员补贴有关情况统计表2010(1).01" xfId="394"/>
    <cellStyle name="40% - 强调文字颜色 1 5" xfId="395"/>
    <cellStyle name="常规 9 4" xfId="396"/>
    <cellStyle name="Accent3" xfId="397"/>
    <cellStyle name="强调文字颜色 6 4 2" xfId="398"/>
    <cellStyle name="标题 1 3 2 2" xfId="399"/>
    <cellStyle name="强调文字颜色 1 5" xfId="400"/>
    <cellStyle name="汇总 3 2" xfId="401"/>
    <cellStyle name="未定义" xfId="402"/>
    <cellStyle name="Accent3 - 60% 2 2" xfId="403"/>
    <cellStyle name="编号" xfId="404"/>
    <cellStyle name="差 5" xfId="405"/>
    <cellStyle name="常规 8 2 3 2" xfId="406"/>
    <cellStyle name="百分比 3" xfId="407"/>
    <cellStyle name="20% - 强调文字颜色 5 3 2" xfId="408"/>
    <cellStyle name="40% - 强调文字颜色 5 2" xfId="409"/>
    <cellStyle name="好 2 3" xfId="410"/>
    <cellStyle name="百分比 5 2 2" xfId="411"/>
    <cellStyle name="标题 2 2 2" xfId="412"/>
    <cellStyle name="好_分科室 2" xfId="413"/>
    <cellStyle name="百分比 2 7" xfId="414"/>
    <cellStyle name="40% - 强调文字颜色 2 4 2" xfId="415"/>
    <cellStyle name="差 2 3" xfId="416"/>
    <cellStyle name="千位分隔 6 2 2 2" xfId="417"/>
    <cellStyle name="强调文字颜色 1 2 2" xfId="418"/>
    <cellStyle name="60% - 强调文字颜色 5 4 2 2" xfId="419"/>
    <cellStyle name="千位分隔 9 3" xfId="420"/>
    <cellStyle name="差 4" xfId="421"/>
    <cellStyle name="百分比 2" xfId="422"/>
    <cellStyle name="千位分隔 7 3" xfId="423"/>
    <cellStyle name="Accent6 - 40% 2 2 2" xfId="424"/>
    <cellStyle name="好 2 2" xfId="425"/>
    <cellStyle name="标题 4 5" xfId="426"/>
    <cellStyle name="千位分隔 6" xfId="427"/>
    <cellStyle name="40% - 强调文字颜色 4 2 3" xfId="428"/>
    <cellStyle name="强调文字颜色 1 2 2 2" xfId="429"/>
    <cellStyle name="千位分隔 6 2 2 2 2" xfId="430"/>
    <cellStyle name="Standard_AREAS" xfId="431"/>
    <cellStyle name="PSSpacer" xfId="432"/>
    <cellStyle name="40% - 强调文字颜色 4 6" xfId="433"/>
    <cellStyle name="强调文字颜色 1 3 2 2" xfId="434"/>
    <cellStyle name="千位分隔 5 3 3" xfId="435"/>
    <cellStyle name="差 3 2 2" xfId="436"/>
    <cellStyle name="警告文本 6" xfId="437"/>
    <cellStyle name="40% - 强调文字颜色 1 6" xfId="438"/>
    <cellStyle name="常规 9 5" xfId="439"/>
    <cellStyle name="Accent4" xfId="440"/>
    <cellStyle name="PSHeading" xfId="441"/>
    <cellStyle name="千位分隔 5 2 2" xfId="442"/>
    <cellStyle name="标题 4 4 2 2" xfId="443"/>
    <cellStyle name="PSDec" xfId="444"/>
    <cellStyle name="标题 1 6" xfId="445"/>
    <cellStyle name="Normal_!!!GO" xfId="446"/>
    <cellStyle name="百分比 2 5 2" xfId="447"/>
    <cellStyle name="差 3" xfId="448"/>
    <cellStyle name="解释性文本 6" xfId="449"/>
    <cellStyle name="千位分隔 9 2" xfId="450"/>
    <cellStyle name="Normal - Style1" xfId="451"/>
    <cellStyle name="Accent4 3" xfId="452"/>
    <cellStyle name="New Times Roman" xfId="453"/>
    <cellStyle name="Accent3 - 40%" xfId="454"/>
    <cellStyle name="Accent4 3 2" xfId="455"/>
    <cellStyle name="Mon閠aire [0]_!!!GO" xfId="456"/>
    <cellStyle name="强调文字颜色 5 6 2" xfId="457"/>
    <cellStyle name="Accent3 - 20%" xfId="458"/>
    <cellStyle name="Accent5 2" xfId="459"/>
    <cellStyle name="Milliers_!!!GO" xfId="460"/>
    <cellStyle name="_Book1_2_云南省建国前入党的老党员补贴有关情况统计表2010(1).01" xfId="461"/>
    <cellStyle name="Accent4 - 60%" xfId="462"/>
    <cellStyle name="捠壿 [0.00]_Region Orders (2)" xfId="463"/>
    <cellStyle name="千位分隔 4 2 2 4" xfId="464"/>
    <cellStyle name="Accent3 - 40% 3" xfId="465"/>
    <cellStyle name="好_2016年国资预算（20151221报财局）" xfId="466"/>
    <cellStyle name="标题 8" xfId="467"/>
    <cellStyle name="千位分隔 5 2 2 2 2" xfId="468"/>
    <cellStyle name="注释 2 4 3" xfId="469"/>
    <cellStyle name="常规 10 2" xfId="470"/>
    <cellStyle name="Linked Cells" xfId="471"/>
    <cellStyle name="千位分隔 4 2 4" xfId="472"/>
    <cellStyle name="强调文字颜色 3 3" xfId="473"/>
    <cellStyle name="Input Cells" xfId="474"/>
    <cellStyle name="常规 2 5 2" xfId="475"/>
    <cellStyle name="强调文字颜色 4 2 2" xfId="476"/>
    <cellStyle name="差_7.1罗平县大学生“村官”统计季报表(7月修订，下发空表) 3 2" xfId="477"/>
    <cellStyle name="_开源节流方案附表0" xfId="478"/>
    <cellStyle name="60% - 强调文字颜色 6 2 2" xfId="479"/>
    <cellStyle name="Header2" xfId="480"/>
    <cellStyle name="强调文字颜色 5 2 3" xfId="481"/>
    <cellStyle name="千位分隔 2 3 4" xfId="482"/>
    <cellStyle name="百分比 5 2" xfId="483"/>
    <cellStyle name="标题 2 2" xfId="484"/>
    <cellStyle name="Grey" xfId="485"/>
    <cellStyle name="好_分科室" xfId="486"/>
    <cellStyle name="e鯪9Y_x000b__+登记表--江门市本级2015年基金收入支出计划表及明细表（最新版）" xfId="487"/>
    <cellStyle name="e鯪9Y_x000b_ 3 3 2" xfId="488"/>
    <cellStyle name="20% - 强调文字颜色 4 6 2" xfId="489"/>
    <cellStyle name="常规 7" xfId="490"/>
    <cellStyle name="Accent4 - 20% 3 2" xfId="491"/>
    <cellStyle name="e鯪9Y_x000b_ 3 3" xfId="492"/>
    <cellStyle name="强调 2 2 2" xfId="493"/>
    <cellStyle name="检查单元格 4 2 2" xfId="494"/>
    <cellStyle name="e鯪9Y_x000b_ 2 2 2" xfId="495"/>
    <cellStyle name="汇总 2 4 2 2" xfId="496"/>
    <cellStyle name="检查单元格 3 2 2" xfId="497"/>
    <cellStyle name="强调文字颜色 5 3" xfId="498"/>
    <cellStyle name="Accent2 3 2" xfId="499"/>
    <cellStyle name="常规 3 6" xfId="500"/>
    <cellStyle name="40% - 强调文字颜色 6 2 3" xfId="501"/>
    <cellStyle name="货币 2" xfId="502"/>
    <cellStyle name="Date" xfId="503"/>
    <cellStyle name="3232" xfId="504"/>
    <cellStyle name="20% - 强调文字颜色 5 2 2" xfId="505"/>
    <cellStyle name="强调文字颜色 5 4 2" xfId="506"/>
    <cellStyle name="常规 10 3 2 2" xfId="507"/>
    <cellStyle name="千位分隔 2 5 3" xfId="508"/>
    <cellStyle name="差 2" xfId="509"/>
    <cellStyle name="解释性文本 5" xfId="510"/>
    <cellStyle name="差_Book1_云南省建国前入党的老党员补贴有关情况统计表2010(1).01 2" xfId="511"/>
    <cellStyle name="百分比 2 2" xfId="512"/>
    <cellStyle name="差 4 2" xfId="513"/>
    <cellStyle name="标题 3 4 2 2" xfId="514"/>
    <cellStyle name="Moneda [0]_96 Risk" xfId="515"/>
    <cellStyle name="40% - 强调文字颜色 1 3 2 2" xfId="516"/>
    <cellStyle name="货币 2 3 2" xfId="517"/>
    <cellStyle name="常规 9 2 2 2" xfId="518"/>
    <cellStyle name="Accent1 2 2" xfId="519"/>
    <cellStyle name="Currency [0]_!!!GO" xfId="520"/>
    <cellStyle name="Comma_!!!GO" xfId="521"/>
    <cellStyle name="40% - 强调文字颜色 5 2 2" xfId="522"/>
    <cellStyle name="20% - 强调文字颜色 6 5" xfId="523"/>
    <cellStyle name="常规 7 2 4" xfId="524"/>
    <cellStyle name="标题 3 3" xfId="525"/>
    <cellStyle name="Comma [0]_!!!GO" xfId="526"/>
    <cellStyle name="百分比 2 6" xfId="527"/>
    <cellStyle name="60% - 强调文字颜色 4 3 2 2" xfId="528"/>
    <cellStyle name="60% - 强调文字颜色 5 2 2" xfId="529"/>
    <cellStyle name="Accent6 - 40% 3" xfId="530"/>
    <cellStyle name="ColLevel_0" xfId="531"/>
    <cellStyle name="差_Book1_云南省建国前入党的老党员补贴有关情况统计表2010(1).01 2 2 2" xfId="532"/>
    <cellStyle name="20% - 强调文字颜色 5 4 2 2" xfId="533"/>
    <cellStyle name="20% - 强调文字颜色 2 3" xfId="534"/>
    <cellStyle name="输出 2 3" xfId="535"/>
    <cellStyle name="60% - 强调文字颜色 3 2 2 2" xfId="536"/>
    <cellStyle name="千位分隔 5 2 2 3" xfId="537"/>
    <cellStyle name="标题 2 3 2" xfId="538"/>
    <cellStyle name="常规 11" xfId="539"/>
    <cellStyle name="常规 5" xfId="540"/>
    <cellStyle name="Accent6 3 2" xfId="541"/>
    <cellStyle name="Accent5 3 2" xfId="542"/>
    <cellStyle name="标题 2 3" xfId="543"/>
    <cellStyle name="输入 2 3 2 2" xfId="544"/>
    <cellStyle name="常规 8 5 2" xfId="545"/>
    <cellStyle name="商品名称" xfId="546"/>
    <cellStyle name="20% - 强调文字颜色 3 4" xfId="547"/>
    <cellStyle name="Accent6 2 2" xfId="548"/>
    <cellStyle name="标题 6 2 2" xfId="549"/>
    <cellStyle name="Accent2 2" xfId="550"/>
    <cellStyle name="常规 7 7" xfId="551"/>
    <cellStyle name="40% - 强调文字颜色 1 4 2" xfId="552"/>
    <cellStyle name="常规 9 3 2" xfId="553"/>
    <cellStyle name="差_2016年珠海市社会保险参保缴费比例" xfId="554"/>
    <cellStyle name="常规 4" xfId="555"/>
    <cellStyle name="20% - 强调文字颜色 4 3" xfId="556"/>
    <cellStyle name="Accent6 - 60% 2 2" xfId="557"/>
    <cellStyle name="Accent6 - 60% 2" xfId="558"/>
    <cellStyle name="Accent6 - 40% 3 2" xfId="559"/>
    <cellStyle name="强调文字颜色 2 6" xfId="560"/>
    <cellStyle name="好_7.1罗平县大学生“村官”统计季报表(7月修订，下发空表) 2 2 2" xfId="561"/>
    <cellStyle name="20% - 强调文字颜色 6 2 2 2" xfId="562"/>
    <cellStyle name="Accent6 - 20% 3 2" xfId="563"/>
    <cellStyle name="Accent5 3" xfId="564"/>
    <cellStyle name="常规 8 4 2" xfId="565"/>
    <cellStyle name="千位[0]_ 方正PC" xfId="566"/>
    <cellStyle name="常规 12 2" xfId="567"/>
    <cellStyle name="好 4 2 2" xfId="568"/>
    <cellStyle name="Accent5 - 60% 2" xfId="569"/>
    <cellStyle name="Accent5 - 20% 3 2" xfId="570"/>
    <cellStyle name="Accent5 - 20% 2 2 2" xfId="571"/>
    <cellStyle name="常规 2 3 3" xfId="572"/>
    <cellStyle name="40% - 强调文字颜色 1 6 2" xfId="573"/>
    <cellStyle name="常规 9 5 2" xfId="574"/>
    <cellStyle name="常规 9 7" xfId="575"/>
    <cellStyle name="Accent6" xfId="576"/>
    <cellStyle name="Accent4 2" xfId="577"/>
    <cellStyle name="20% - 强调文字颜色 6 2" xfId="578"/>
    <cellStyle name="好_7.1罗平县大学生“村官”统计季报表(7月修订，下发空表) 2" xfId="579"/>
    <cellStyle name="千位分隔 2 3 2 2 2" xfId="580"/>
    <cellStyle name="常规 8 3 2" xfId="581"/>
    <cellStyle name="sstot" xfId="582"/>
    <cellStyle name="Accent5" xfId="583"/>
    <cellStyle name="强调文字颜色 5 6" xfId="584"/>
    <cellStyle name="常规 10 3 4" xfId="585"/>
    <cellStyle name="Accent4 - 60% 2 2" xfId="586"/>
    <cellStyle name="Millares [0]_96 Risk" xfId="587"/>
    <cellStyle name="常规 2" xfId="588"/>
    <cellStyle name="千位分隔 2 4 2 2" xfId="589"/>
    <cellStyle name="标题 2 4 2" xfId="590"/>
    <cellStyle name="千位分隔 5 2 3 3" xfId="591"/>
    <cellStyle name="差_关于报送2013年政府投资项目计划（草案）的函 5" xfId="592"/>
    <cellStyle name="计算 2 2" xfId="593"/>
    <cellStyle name="标题 3 2 2 2" xfId="594"/>
    <cellStyle name="常规 7 2 3 2" xfId="595"/>
    <cellStyle name="标题 3 2 2" xfId="596"/>
    <cellStyle name="好 5" xfId="597"/>
    <cellStyle name="常规 7 2 3" xfId="598"/>
    <cellStyle name="标题 3 2" xfId="599"/>
    <cellStyle name="Accent3 - 60%" xfId="600"/>
    <cellStyle name="差_Book1 2 2" xfId="601"/>
    <cellStyle name="差_Book1_云南省建国前入党的老党员补贴有关情况统计表2010(1).01" xfId="602"/>
    <cellStyle name="警告文本 2 2 2" xfId="603"/>
    <cellStyle name="汇总 2 2 3" xfId="604"/>
    <cellStyle name="Accent3 - 40% 3 2" xfId="605"/>
    <cellStyle name="20% - 强调文字颜色 6 2 3" xfId="606"/>
    <cellStyle name="千位分隔 2 4 2" xfId="607"/>
    <cellStyle name="Input [yellow] 2" xfId="608"/>
    <cellStyle name="常规 4 2" xfId="609"/>
    <cellStyle name="千位分隔 5 2 5" xfId="610"/>
    <cellStyle name="标题 1 2 2 2" xfId="611"/>
    <cellStyle name="Accent3 - 40% 2 2" xfId="612"/>
    <cellStyle name="计算 2 5" xfId="613"/>
    <cellStyle name="强调文字颜色 6 6 2" xfId="614"/>
    <cellStyle name="标题 1 2 2" xfId="615"/>
    <cellStyle name="Accent2 - 40% 2 2" xfId="616"/>
    <cellStyle name="_2013年计划草案20121106" xfId="617"/>
    <cellStyle name="输入 2 4" xfId="618"/>
    <cellStyle name="强调文字颜色 6 6" xfId="619"/>
    <cellStyle name="Accent3 - 40% 2" xfId="620"/>
    <cellStyle name="标题 1 2" xfId="621"/>
    <cellStyle name="60% - 强调文字颜色 1 2 3" xfId="622"/>
    <cellStyle name="差_Book1_1 2" xfId="623"/>
    <cellStyle name="差_2" xfId="624"/>
    <cellStyle name="20% - 强调文字颜色 5 6" xfId="625"/>
    <cellStyle name="Accent2 - 60% 2 2" xfId="626"/>
    <cellStyle name="Accent5 - 40% 3" xfId="627"/>
    <cellStyle name="Accent2 3" xfId="628"/>
    <cellStyle name="60% - 强调文字颜色 6 3 2 2" xfId="629"/>
    <cellStyle name="Accent2 - 60% 2" xfId="630"/>
    <cellStyle name="Accent2 - 40% 2 2 2" xfId="631"/>
    <cellStyle name="输入 2 4 2" xfId="632"/>
    <cellStyle name="40% - 强调文字颜色 2 2 2" xfId="633"/>
    <cellStyle name="40% - 强调文字颜色 5 2 3" xfId="634"/>
    <cellStyle name="20% - 强调文字颜色 6 6" xfId="635"/>
    <cellStyle name="常规 2 2 3" xfId="636"/>
    <cellStyle name="注释 2 3 2" xfId="637"/>
    <cellStyle name="常规 6 2 3 2" xfId="638"/>
    <cellStyle name="千位分隔 2 4 3 3" xfId="639"/>
    <cellStyle name="40% - 强调文字颜色 1 2 2 2" xfId="640"/>
    <cellStyle name="常规 15" xfId="641"/>
    <cellStyle name="60% - 强调文字颜色 4 3 2" xfId="642"/>
    <cellStyle name="20% - 强调文字颜色 5 2 3" xfId="643"/>
    <cellStyle name="输入 3 2 2" xfId="644"/>
    <cellStyle name="昗弨_Pacific Region P&amp;L" xfId="645"/>
    <cellStyle name="常规 2 3 2" xfId="646"/>
    <cellStyle name="40% - 强调文字颜色 2 5" xfId="647"/>
    <cellStyle name="千位分隔 4 2 2 2 2" xfId="648"/>
    <cellStyle name="注释 2 4" xfId="649"/>
    <cellStyle name="常规 6 2 4" xfId="650"/>
    <cellStyle name="40% - 强调文字颜色 1 2 3" xfId="651"/>
    <cellStyle name="标题 7 2 2" xfId="652"/>
    <cellStyle name="标题1" xfId="653"/>
    <cellStyle name="40% - 强调文字颜色 2 4" xfId="654"/>
    <cellStyle name="输入 2 6" xfId="655"/>
    <cellStyle name="标题 7 2" xfId="656"/>
    <cellStyle name="40% - 强调文字颜色 2 3" xfId="657"/>
    <cellStyle name="常规 6 7" xfId="658"/>
    <cellStyle name="40% - 强调文字颜色 1 3 2" xfId="659"/>
    <cellStyle name="货币 2 3" xfId="660"/>
    <cellStyle name="注释 7" xfId="661"/>
    <cellStyle name="常规 9 2 2" xfId="662"/>
    <cellStyle name="60% - 强调文字颜色 6 6 2" xfId="663"/>
    <cellStyle name="适中 3" xfId="664"/>
    <cellStyle name="计算 6" xfId="665"/>
    <cellStyle name="60% - 强调文字颜色 6 6" xfId="666"/>
    <cellStyle name="标题 2 4 2 2" xfId="667"/>
    <cellStyle name="计算 2 6" xfId="668"/>
    <cellStyle name="Accent6 - 20% 2" xfId="669"/>
    <cellStyle name="输入 2 2 2" xfId="670"/>
    <cellStyle name="40% - 强调文字颜色 4 3" xfId="671"/>
    <cellStyle name="检查单元格 6" xfId="672"/>
    <cellStyle name="标题 6 2" xfId="673"/>
    <cellStyle name="注释 2 2 2 2" xfId="674"/>
    <cellStyle name="常规 6 2 2 2 2" xfId="675"/>
    <cellStyle name="Accent1 - 40% 3 2" xfId="676"/>
    <cellStyle name="百分比 2 3" xfId="677"/>
    <cellStyle name="40% - 强调文字颜色 3 3" xfId="678"/>
    <cellStyle name="强调文字颜色 1 6 2" xfId="679"/>
    <cellStyle name="常规 10 5" xfId="680"/>
    <cellStyle name="Accent6 - 20% 2 2 2" xfId="681"/>
    <cellStyle name="千位分隔 2 4 3 2 2" xfId="682"/>
    <cellStyle name="警告文本 4" xfId="683"/>
    <cellStyle name="强调文字颜色 6 4 2 2" xfId="684"/>
    <cellStyle name="Accent3 2" xfId="685"/>
    <cellStyle name="链接单元格 2 2" xfId="686"/>
    <cellStyle name="20% - 强调文字颜色 3 4 2 2" xfId="687"/>
    <cellStyle name="千分位_97-917" xfId="688"/>
    <cellStyle name="百分比 2 3 2" xfId="689"/>
    <cellStyle name="好_Book1 2 2" xfId="690"/>
    <cellStyle name="千位分隔 5 2 3" xfId="691"/>
    <cellStyle name="20% - 强调文字颜色 3 4 2" xfId="692"/>
    <cellStyle name="输出 2 2 3" xfId="693"/>
    <cellStyle name="Accent4 - 20% 2" xfId="694"/>
    <cellStyle name="百分比 2 2 2 2" xfId="695"/>
    <cellStyle name="20% - 强调文字颜色 2 2 3" xfId="696"/>
    <cellStyle name="货币 2 3 2 2" xfId="697"/>
    <cellStyle name="常规 10 4" xfId="698"/>
    <cellStyle name="Accent5 - 40% 2" xfId="699"/>
    <cellStyle name="常规 8 2 5" xfId="700"/>
    <cellStyle name="20% - 强调文字颜色 5 5" xfId="701"/>
    <cellStyle name="好 2 2 2" xfId="702"/>
    <cellStyle name="适中 6 2" xfId="703"/>
    <cellStyle name="千分位[0]_laroux" xfId="704"/>
    <cellStyle name="20% - 强调文字颜色 3 6 2" xfId="705"/>
    <cellStyle name="60% - 强调文字颜色 1 4 2" xfId="706"/>
    <cellStyle name="千位分隔 3 3" xfId="707"/>
    <cellStyle name="Accent4 - 20% 2 2 2" xfId="708"/>
    <cellStyle name="20% - 强调文字颜色 3 2 3" xfId="709"/>
    <cellStyle name="百分比 2 3 2 2" xfId="710"/>
    <cellStyle name="常规 7 3 2 2" xfId="711"/>
    <cellStyle name="千位分隔 2 2" xfId="712"/>
    <cellStyle name="_Sheet1" xfId="713"/>
    <cellStyle name="20% - 强调文字颜色 2 4" xfId="714"/>
    <cellStyle name="常规 2 2 2" xfId="715"/>
    <cellStyle name="检查单元格 5" xfId="716"/>
    <cellStyle name="汇总 2 6" xfId="717"/>
    <cellStyle name="_20100326高清市院遂宁检察院1080P配置清单26日改" xfId="718"/>
    <cellStyle name="20% - 强调文字颜色 3 2 2" xfId="719"/>
    <cellStyle name="输入 2 5 2" xfId="720"/>
    <cellStyle name="常规 14" xfId="721"/>
    <cellStyle name="20% - 强调文字颜色 2 6 2" xfId="722"/>
    <cellStyle name="60% - 强调文字颜色 1 3 2 2" xfId="723"/>
    <cellStyle name="Milliers [0]_!!!GO" xfId="724"/>
    <cellStyle name="千位分隔 2 3 2" xfId="725"/>
    <cellStyle name="20% - 强调文字颜色 2 5" xfId="726"/>
    <cellStyle name="差 2 2 2" xfId="727"/>
    <cellStyle name="链接单元格 4 2" xfId="728"/>
    <cellStyle name="20% - 强调文字颜色 2 2" xfId="729"/>
    <cellStyle name="comma zerodec" xfId="730"/>
    <cellStyle name="Accent3 2 2" xfId="731"/>
    <cellStyle name="Accent1 - 60%" xfId="732"/>
    <cellStyle name="强调文字颜色 2 6 2" xfId="733"/>
    <cellStyle name="20% - 强调文字颜色 1 2 3" xfId="734"/>
    <cellStyle name="40% - 强调文字颜色 2 2" xfId="735"/>
    <cellStyle name="千位分隔 5 2 2 2 3" xfId="736"/>
    <cellStyle name="常规 10 3" xfId="737"/>
    <cellStyle name="标题 2 6" xfId="738"/>
    <cellStyle name="20% - 强调文字颜色 5 2" xfId="739"/>
    <cellStyle name="_ET_STYLE_NoName_00__Book1_1" xfId="740"/>
    <cellStyle name="20% - 强调文字颜色 1 3 2" xfId="741"/>
    <cellStyle name="Accent1 - 20% 2 2" xfId="742"/>
    <cellStyle name="千位分隔 2 4 2 3" xfId="743"/>
    <cellStyle name="强调文字颜色 6 2 2 2" xfId="744"/>
    <cellStyle name="强调文字颜色 1 3" xfId="745"/>
    <cellStyle name="千位分隔 6 2 3" xfId="746"/>
    <cellStyle name="好_关于报送2013年政府投资项目计划（草案）的函 5" xfId="747"/>
    <cellStyle name="链接单元格 4 2 2" xfId="748"/>
    <cellStyle name="20% - 强调文字颜色 2 2 2" xfId="749"/>
    <cellStyle name="注释 3 2" xfId="750"/>
    <cellStyle name="40% - 强调文字颜色 6 6" xfId="751"/>
    <cellStyle name="强调文字颜色 1 4 2 2" xfId="752"/>
    <cellStyle name="20% - 强调文字颜色 6 3 2 2" xfId="753"/>
    <cellStyle name="60% - 强调文字颜色 6 3" xfId="754"/>
    <cellStyle name="链接单元格 3 2 2" xfId="755"/>
    <cellStyle name="20% - 强调文字颜色 1 2 2" xfId="756"/>
    <cellStyle name="20% - 强调文字颜色 3 2" xfId="757"/>
    <cellStyle name="注释 2 2 4" xfId="758"/>
    <cellStyle name="40% - 强调文字颜色 3 2 2" xfId="759"/>
    <cellStyle name="常规 6 3 5" xfId="760"/>
    <cellStyle name="千位分隔 4" xfId="761"/>
    <cellStyle name="常规 7 3 4" xfId="762"/>
    <cellStyle name="标题 4 3" xfId="763"/>
    <cellStyle name="常规 8 3 3 2" xfId="764"/>
    <cellStyle name="20% - 强调文字颜色 6 3 2" xfId="765"/>
    <cellStyle name="好_7.1罗平县大学生“村官”统计季报表(7月修订，下发空表) 3 2" xfId="766"/>
    <cellStyle name="20% - 强调文字颜色 3 2 2 2" xfId="767"/>
    <cellStyle name="_2013年市本级城建资金安排计划表（2013.1.6,含机关部队）" xfId="768"/>
    <cellStyle name="计算 2 2 3" xfId="769"/>
    <cellStyle name="40% - 强调文字颜色 2 3 2" xfId="770"/>
    <cellStyle name="强调文字颜色 4 2" xfId="771"/>
    <cellStyle name="差_7.1罗平县大学生“村官”统计季报表(7月修订，下发空表) 3" xfId="772"/>
    <cellStyle name="强调文字颜色 3 5" xfId="773"/>
    <cellStyle name="Accent1 - 20% 3 2" xfId="774"/>
    <cellStyle name="20% - 强调文字颜色 1 4 2" xfId="775"/>
    <cellStyle name="标题 6" xfId="776"/>
    <cellStyle name=" 1" xfId="777"/>
    <cellStyle name="20% - 强调文字颜色 6 6 2" xfId="778"/>
    <cellStyle name="40% - 强调文字颜色 2 2 2 2" xfId="779"/>
    <cellStyle name="千位分隔 2 2 2 3" xfId="780"/>
    <cellStyle name="RowLevel_0" xfId="781"/>
    <cellStyle name="60% - 强调文字颜色 5 3 2" xfId="782"/>
    <cellStyle name="常规 10" xfId="783"/>
    <cellStyle name="标题 3 4" xfId="784"/>
    <cellStyle name="常规 7 2 5" xfId="785"/>
    <cellStyle name="60% - 强调文字颜色 4 4 2 2" xfId="786"/>
    <cellStyle name="输出 2 4 2" xfId="787"/>
    <cellStyle name="_2015年汇总" xfId="788"/>
    <cellStyle name="输出 2 5 2" xfId="789"/>
    <cellStyle name="20% - 强调文字颜色 4 3 2" xfId="790"/>
    <cellStyle name="常规 8 2 4" xfId="791"/>
    <cellStyle name="千位分隔 9" xfId="792"/>
    <cellStyle name="强调文字颜色 4 2 2 2" xfId="793"/>
    <cellStyle name="60% - 强调文字颜色 1 4 2 2" xfId="794"/>
    <cellStyle name="千位分隔 3 3 2" xfId="795"/>
    <cellStyle name="20% - 强调文字颜色 1 4 2 2" xfId="796"/>
    <cellStyle name="40% - 强调文字颜色 4 2" xfId="797"/>
    <cellStyle name="标题 3 5" xfId="798"/>
    <cellStyle name="60% - 强调文字颜色 6 2 3" xfId="799"/>
    <cellStyle name="强调文字颜色 1 6" xfId="800"/>
    <cellStyle name="Accent6 - 20% 2 2" xfId="801"/>
    <cellStyle name="寘嬫愗傝 [0.00]_Region Orders (2)" xfId="802"/>
    <cellStyle name="40% - 强调文字颜色 2 2 3" xfId="803"/>
    <cellStyle name="强调文字颜色 5 5" xfId="804"/>
    <cellStyle name="常规 10 3 3" xfId="805"/>
    <cellStyle name="60% - 强调文字颜色 3 3 2 2" xfId="806"/>
    <cellStyle name="40% - 强调文字颜色 6 3 2" xfId="807"/>
    <cellStyle name="输入 2 4 2 2" xfId="808"/>
    <cellStyle name="警告文本 5" xfId="809"/>
    <cellStyle name="40% - 强调文字颜色 3 4 2" xfId="810"/>
    <cellStyle name="注释 6 2" xfId="811"/>
    <cellStyle name="货币 2 2 2" xfId="812"/>
    <cellStyle name="_ET_STYLE_NoName_00_" xfId="813"/>
    <cellStyle name="60% - 强调文字颜色 5 3" xfId="814"/>
    <cellStyle name="百分比 2 4" xfId="815"/>
    <cellStyle name="20% - 强调文字颜色 3 5" xfId="816"/>
    <cellStyle name="40% - 强调文字颜色 2 6" xfId="817"/>
    <cellStyle name="千位分隔 3 4" xfId="818"/>
    <cellStyle name="好_Sheet1" xfId="819"/>
    <cellStyle name="60% - 强调文字颜色 1 5" xfId="820"/>
    <cellStyle name="适中 2" xfId="821"/>
    <cellStyle name="计算 5" xfId="822"/>
    <cellStyle name="千位分隔 3 2 3" xfId="823"/>
    <cellStyle name="好_Book1 2" xfId="824"/>
    <cellStyle name="汇总 2 3 2 2" xfId="825"/>
    <cellStyle name="检查单元格 2 2 2" xfId="826"/>
    <cellStyle name="强调文字颜色 6 2 3" xfId="827"/>
    <cellStyle name="60% - 强调文字颜色 5 3 2 2" xfId="828"/>
    <cellStyle name="汇总 2 3 3" xfId="829"/>
    <cellStyle name="检查单元格 2 3" xfId="830"/>
    <cellStyle name="强调文字颜色 6 4" xfId="831"/>
    <cellStyle name="常规 10 4 2" xfId="832"/>
    <cellStyle name="汇总 2 4 3" xfId="833"/>
    <cellStyle name="注释 2 3 2 2" xfId="834"/>
    <cellStyle name="千位分隔 4 3 2 2" xfId="835"/>
    <cellStyle name="强调文字颜色 2 4" xfId="836"/>
    <cellStyle name="货币 2 2 2 2" xfId="837"/>
    <cellStyle name="货币 2 4" xfId="838"/>
    <cellStyle name="常规 9 2 3" xfId="839"/>
    <cellStyle name="数量" xfId="840"/>
    <cellStyle name="标题 2 4" xfId="841"/>
    <cellStyle name="千位分隔 2 7" xfId="842"/>
    <cellStyle name="计算 2 2 2" xfId="843"/>
    <cellStyle name="计算 2 2 4" xfId="844"/>
    <cellStyle name="计算 2 2 2 2" xfId="845"/>
    <cellStyle name="计算 2 3" xfId="846"/>
    <cellStyle name="计算 2 7" xfId="847"/>
    <cellStyle name="千位分隔 6 3 2" xfId="848"/>
    <cellStyle name="强调文字颜色 2 2" xfId="849"/>
    <cellStyle name="计算 3" xfId="850"/>
    <cellStyle name="计算 2" xfId="851"/>
    <cellStyle name="汇总 2 3" xfId="852"/>
    <cellStyle name="检查单元格 2" xfId="853"/>
    <cellStyle name="计算 3 2 2" xfId="854"/>
    <cellStyle name="60% - 强调文字颜色 5 2 2 2" xfId="855"/>
    <cellStyle name="计算 4" xfId="856"/>
    <cellStyle name="计算 4 2" xfId="857"/>
    <cellStyle name="千位分隔 5 3 2 2" xfId="858"/>
    <cellStyle name="输出 2 7" xfId="859"/>
    <cellStyle name="输出 2 2 2 3" xfId="860"/>
    <cellStyle name="好_2" xfId="861"/>
    <cellStyle name="计算 4 2 2" xfId="862"/>
    <cellStyle name="60% - 强调文字颜色 4 3" xfId="863"/>
    <cellStyle name="40% - 强调文字颜色 3 4" xfId="864"/>
    <cellStyle name="汇总 2 3 2" xfId="865"/>
    <cellStyle name="检查单元格 2 2" xfId="866"/>
    <cellStyle name="千位分隔 8 2 2" xfId="867"/>
    <cellStyle name="解释性文本 3 2 2" xfId="868"/>
    <cellStyle name="好_7.1罗平县大学生“村官”统计季报表(7月修订，下发空表) 3" xfId="869"/>
    <cellStyle name="20% - 强调文字颜色 6 3" xfId="870"/>
    <cellStyle name="千位分隔 2 3 2 2 3" xfId="871"/>
    <cellStyle name="常规 8 3 3" xfId="872"/>
    <cellStyle name="40% - 强调文字颜色 3 3 2" xfId="873"/>
    <cellStyle name="常规 10 2 3" xfId="874"/>
    <cellStyle name="汇总 6 2" xfId="875"/>
    <cellStyle name="强调文字颜色 4 5" xfId="876"/>
    <cellStyle name="解释性文本 4 2" xfId="877"/>
    <cellStyle name="强调 2" xfId="878"/>
    <cellStyle name="警告文本 4 2" xfId="879"/>
    <cellStyle name="解释性文本 3" xfId="880"/>
    <cellStyle name="强调文字颜色 3 2 2 2" xfId="881"/>
    <cellStyle name="Accent4 - 40%" xfId="882"/>
    <cellStyle name="输入 4" xfId="883"/>
    <cellStyle name="链接单元格 2" xfId="884"/>
    <cellStyle name="检查单元格 6 2" xfId="885"/>
    <cellStyle name="千位分隔 4 3 3" xfId="886"/>
    <cellStyle name="常规 7 3 2" xfId="887"/>
    <cellStyle name="千位分隔 2" xfId="888"/>
    <cellStyle name="好_Book1_1" xfId="889"/>
    <cellStyle name="汇总 2 2 2" xfId="890"/>
    <cellStyle name="常规 6 2 3" xfId="891"/>
    <cellStyle name="注释 2 3" xfId="892"/>
    <cellStyle name="常规 6 3 3 2" xfId="893"/>
    <cellStyle name="千位分隔 4 2 3" xfId="894"/>
    <cellStyle name="汇总 4" xfId="895"/>
    <cellStyle name="输出 3 2 2" xfId="896"/>
    <cellStyle name="适中 2 2 2" xfId="897"/>
    <cellStyle name="千位分隔 2 2 2 2" xfId="898"/>
    <cellStyle name="千位分隔 2 2 2 2 2" xfId="899"/>
    <cellStyle name="60% - 强调文字颜色 1 3 2" xfId="900"/>
    <cellStyle name="千位分隔 2 3" xfId="901"/>
    <cellStyle name="Header1" xfId="902"/>
    <cellStyle name="强调文字颜色 5 2 2" xfId="903"/>
    <cellStyle name="千位分隔 2 3 3" xfId="904"/>
    <cellStyle name="20% - 强调文字颜色 1 2" xfId="905"/>
    <cellStyle name="链接单元格 3 2" xfId="906"/>
    <cellStyle name="千位分隔 2 4 3 2" xfId="907"/>
    <cellStyle name="千位分隔 2 5 4" xfId="908"/>
    <cellStyle name="60% - 强调文字颜色 2 4 2 2" xfId="909"/>
    <cellStyle name="警告文本 6 2" xfId="910"/>
    <cellStyle name="40% - 强调文字颜色 6 2 2" xfId="911"/>
    <cellStyle name="标题 1 6 2" xfId="912"/>
    <cellStyle name="40% - 强调文字颜色 6 2 2 2" xfId="913"/>
    <cellStyle name="千位分隔 3 2 2 2" xfId="914"/>
    <cellStyle name="千位分隔 3 2 4" xfId="915"/>
    <cellStyle name="Accent1 - 40%" xfId="916"/>
    <cellStyle name="强调文字颜色 2 4 2" xfId="917"/>
    <cellStyle name="输出 2 2 4" xfId="918"/>
    <cellStyle name="强调文字颜色 1 3 2" xfId="919"/>
    <cellStyle name="Accent3 - 40% 2 2 2" xfId="920"/>
    <cellStyle name="计算 2 5 2" xfId="921"/>
    <cellStyle name="40% - 强调文字颜色 6 3 2 2" xfId="922"/>
    <cellStyle name="强调文字颜色 6 2 2" xfId="923"/>
    <cellStyle name="40% - 强调文字颜色 4 2 2" xfId="924"/>
    <cellStyle name="标题 4 4" xfId="925"/>
    <cellStyle name="千位分隔 5" xfId="926"/>
    <cellStyle name="输入 2 4 3" xfId="927"/>
    <cellStyle name="40% - 强调文字颜色 6 4" xfId="928"/>
    <cellStyle name="60% - 强调文字颜色 4 2 2" xfId="929"/>
    <cellStyle name="40% - 强调文字颜色 4 2 2 2" xfId="930"/>
    <cellStyle name="标题 4 4 2" xfId="931"/>
    <cellStyle name="千位分隔 5 2" xfId="932"/>
    <cellStyle name="输出 2 4 3" xfId="933"/>
    <cellStyle name="40% - 强调文字颜色 6 4 2" xfId="934"/>
    <cellStyle name="60% - 强调文字颜色 4 2 2 2" xfId="935"/>
    <cellStyle name="常规 6 3 4" xfId="936"/>
    <cellStyle name="40% - 强调文字颜色 6 4 2 2" xfId="937"/>
    <cellStyle name="输入 5" xfId="938"/>
    <cellStyle name="强调 3" xfId="939"/>
    <cellStyle name="千位分隔 5 2 4" xfId="940"/>
    <cellStyle name="千位分隔 6 2 2" xfId="941"/>
    <cellStyle name="强调文字颜色 1 2" xfId="942"/>
    <cellStyle name="输出 6 2" xfId="943"/>
    <cellStyle name="60% - 强调文字颜色 3 6 2" xfId="944"/>
    <cellStyle name="Accent1 - 20%" xfId="945"/>
    <cellStyle name="强调文字颜色 2 2 2" xfId="946"/>
    <cellStyle name="千位分隔 6 3 2 2" xfId="947"/>
    <cellStyle name="常规 3 2 3" xfId="948"/>
    <cellStyle name="Accent2 - 20%" xfId="949"/>
    <cellStyle name="适中 5" xfId="950"/>
    <cellStyle name="输出 6" xfId="951"/>
    <cellStyle name="千位分隔 2 4 2 2 2 2" xfId="952"/>
    <cellStyle name="千位分隔 2 4 5" xfId="953"/>
    <cellStyle name="千位分隔 7 2 2" xfId="954"/>
    <cellStyle name="输入 2 3" xfId="955"/>
    <cellStyle name="常规 10 3 2" xfId="956"/>
    <cellStyle name="强调文字颜色 5 4" xfId="957"/>
    <cellStyle name="寘嬫愗傝_Region Orders (2)" xfId="958"/>
    <cellStyle name="强调文字颜色 3 4" xfId="959"/>
    <cellStyle name="注释 2 4 2 2" xfId="960"/>
    <cellStyle name="Accent5 - 40% 2 2 2" xfId="961"/>
    <cellStyle name="强调文字颜色 5 4 2 2" xfId="962"/>
    <cellStyle name="输出 2 2 2 2" xfId="963"/>
    <cellStyle name="输出 2 6" xfId="964"/>
    <cellStyle name="_ET_STYLE_NoName_00__Book1" xfId="965"/>
    <cellStyle name="好_2015年市本级还贷预算2014.9.26" xfId="966"/>
    <cellStyle name="60% - 强调文字颜色 3 6" xfId="967"/>
    <cellStyle name="40% - 强调文字颜色 5 4 2" xfId="968"/>
    <cellStyle name="Accent6 - 40% 2 2" xfId="969"/>
    <cellStyle name="好 2" xfId="970"/>
    <cellStyle name="输入 3" xfId="971"/>
    <cellStyle name="千位分隔 5 2 3 2 2" xfId="972"/>
    <cellStyle name="汇总 6" xfId="973"/>
    <cellStyle name="60% - 强调文字颜色 4 2" xfId="974"/>
    <cellStyle name="强调文字颜色 6 3 2 2" xfId="975"/>
    <cellStyle name="适中 2 3" xfId="976"/>
    <cellStyle name="强调文字颜色 3 2 2" xfId="977"/>
    <cellStyle name="适中 4 2 2" xfId="978"/>
    <cellStyle name="输出 5" xfId="979"/>
    <cellStyle name="警告文本 3 2 2" xfId="980"/>
    <cellStyle name="计算 2 4" xfId="981"/>
    <cellStyle name="千位分隔 3" xfId="982"/>
    <cellStyle name="常规 7 3 3" xfId="983"/>
    <cellStyle name="标题 4 2" xfId="984"/>
    <cellStyle name="表标题 2" xfId="985"/>
    <cellStyle name="40% - 强调文字颜色 1 2 2" xfId="986"/>
    <cellStyle name="e鯪9Y_x000b_" xfId="987"/>
    <cellStyle name="强调文字颜色 3 3 2" xfId="988"/>
    <cellStyle name="输出 2 5" xfId="989"/>
    <cellStyle name="好_Book1_云南省建国前入党的老党员补贴有关情况统计表2010(1).01 2 2" xfId="990"/>
    <cellStyle name="汇总 2 2" xfId="991"/>
    <cellStyle name="千位分隔 2 5 2 2" xfId="992"/>
    <cellStyle name="常规 6 4 2" xfId="993"/>
    <cellStyle name="分级显示行_1_Book1" xfId="994"/>
    <cellStyle name="注释 4 2" xfId="995"/>
    <cellStyle name="强调文字颜色 3 6 2" xfId="996"/>
    <cellStyle name="千位分隔 2 4 2 4" xfId="997"/>
    <cellStyle name="输入 2 2 4" xfId="998"/>
    <cellStyle name="强调文字颜色 6 3 2" xfId="999"/>
    <cellStyle name="汇总 4 2" xfId="1000"/>
    <cellStyle name="强调文字颜色 2 5" xfId="1001"/>
    <cellStyle name="40% - 强调文字颜色 1 2" xfId="1002"/>
    <cellStyle name="40% - 强调文字颜色 4 3 2 2" xfId="1003"/>
    <cellStyle name="标题 2 6 2" xfId="1004"/>
    <cellStyle name="输入 2 7" xfId="1005"/>
    <cellStyle name="解释性文本 4" xfId="1006"/>
    <cellStyle name="60% - 强调文字颜色 3 5" xfId="1007"/>
    <cellStyle name="20% - 强调文字颜色 5 6 2" xfId="1008"/>
    <cellStyle name="Accent5 - 40% 3 2" xfId="1009"/>
    <cellStyle name="千位分隔 4 2 2 2" xfId="1010"/>
    <cellStyle name="强调文字颜色 6 2" xfId="1011"/>
    <cellStyle name="千位_ 方正PC" xfId="1012"/>
    <cellStyle name="输出 3" xfId="1013"/>
    <cellStyle name="千位分隔 6 3 3" xfId="1014"/>
    <cellStyle name="强调文字颜色 2 3" xfId="1015"/>
    <cellStyle name="强调文字颜色 3 6" xfId="1016"/>
    <cellStyle name="60% - 强调文字颜色 3 4" xfId="1017"/>
    <cellStyle name="好_Sheet1 2" xfId="1018"/>
    <cellStyle name="注释 2 3 3" xfId="1019"/>
    <cellStyle name="60% - 强调文字颜色 5 6" xfId="1020"/>
    <cellStyle name="Accent6 - 40% 2" xfId="1021"/>
    <cellStyle name="强调文字颜色 4 6 2" xfId="1022"/>
    <cellStyle name="强调文字颜色 3 2" xfId="1023"/>
    <cellStyle name="40% - 强调文字颜色 3 6" xfId="1024"/>
    <cellStyle name="6mal" xfId="1025"/>
    <cellStyle name="强调 3 2 2" xfId="1026"/>
    <cellStyle name="千位分隔 5 2 3 2" xfId="1027"/>
    <cellStyle name="汇总 2" xfId="1028"/>
    <cellStyle name="强调 1 2" xfId="1029"/>
    <cellStyle name="汇总 2 2 2 2" xfId="1030"/>
    <cellStyle name="计算 2 2 2 3" xfId="1031"/>
    <cellStyle name="输出 2 3 3" xfId="1032"/>
    <cellStyle name="_云南省建国前入党的老党员补贴有关情况统计表2010(1).01" xfId="1033"/>
    <cellStyle name="千位分隔 2 3 2 4" xfId="1034"/>
    <cellStyle name="常规 8 5" xfId="1035"/>
    <cellStyle name="强调文字颜色 5 3 2" xfId="1036"/>
    <cellStyle name="强调文字颜色 1 4" xfId="1037"/>
    <cellStyle name="输入 2 5" xfId="1038"/>
    <cellStyle name="强调文字颜色 3 4 2" xfId="1039"/>
    <cellStyle name="20% - 强调文字颜色 5 4 2" xfId="1040"/>
    <cellStyle name="强调文字颜色 2 2 3" xfId="1041"/>
    <cellStyle name="千位分隔 2 4 2 2 2" xfId="1042"/>
    <cellStyle name="汇总 4 2 2" xfId="1043"/>
    <cellStyle name="_Book1_2" xfId="1044"/>
    <cellStyle name="输出 2 4" xfId="1045"/>
    <cellStyle name="输出 2 3 2 2" xfId="1046"/>
    <cellStyle name="检查单元格 3" xfId="1047"/>
    <cellStyle name="汇总 2 4" xfId="1048"/>
    <cellStyle name="输出 2 3 2" xfId="1049"/>
    <cellStyle name="强调 2 2" xfId="1050"/>
    <cellStyle name="样式 1 2" xfId="1051"/>
    <cellStyle name="输入 2 3 3" xfId="1052"/>
    <cellStyle name="输出 2 2 2" xfId="1053"/>
    <cellStyle name="强调文字颜色 4 3 2 2" xfId="1054"/>
    <cellStyle name="输出 4" xfId="1055"/>
    <cellStyle name="40% - 强调文字颜色 3 2" xfId="1056"/>
    <cellStyle name="适中 2 2" xfId="1057"/>
    <cellStyle name="输出 3 2" xfId="1058"/>
    <cellStyle name="样式 1" xfId="1059"/>
    <cellStyle name="Accent5 - 20% 3" xfId="1060"/>
    <cellStyle name="强调文字颜色 6 3" xfId="1061"/>
    <cellStyle name="千位分隔 4 2 2 3" xfId="1062"/>
    <cellStyle name="40% - 强调文字颜色 5 5" xfId="1063"/>
    <cellStyle name="60% - 强调文字颜色 6 4 2 2" xfId="1064"/>
    <cellStyle name="好_Book1_云南省建国前入党的老党员补贴有关情况统计表2010(1).01 2 2 2" xfId="1065"/>
    <cellStyle name="强调文字颜色 5 2" xfId="1066"/>
    <cellStyle name="千位分隔 2 2 2 2 3" xfId="1067"/>
    <cellStyle name="强调文字颜色 4 4 2 2" xfId="1068"/>
    <cellStyle name="强调文字颜色 4 3 2" xfId="1069"/>
    <cellStyle name="强调文字颜色 4 2 3" xfId="1070"/>
    <cellStyle name="60% - 强调文字颜色 4 4" xfId="1071"/>
    <cellStyle name="e鯪9Y_x000b_ 2" xfId="1072"/>
    <cellStyle name="强调文字颜色 3 3 2 2" xfId="1073"/>
    <cellStyle name="强调 3 2" xfId="1074"/>
    <cellStyle name="常规 6 3 2 2" xfId="1075"/>
    <cellStyle name="40% - 强调文字颜色 6 6 2" xfId="1076"/>
    <cellStyle name="注释 3 2 2" xfId="1077"/>
    <cellStyle name="强调 1" xfId="1078"/>
    <cellStyle name="千位分隔 8 3" xfId="1079"/>
    <cellStyle name="千位分隔 7 4" xfId="1080"/>
    <cellStyle name="好 6 2" xfId="1081"/>
    <cellStyle name="好 6" xfId="1082"/>
    <cellStyle name="好 3 2" xfId="1083"/>
    <cellStyle name="常规 9 6" xfId="1084"/>
    <cellStyle name="常规 8 7" xfId="1085"/>
    <cellStyle name="常规 9 4 2" xfId="1086"/>
    <cellStyle name="60% - 强调文字颜色 5 2 3" xfId="1087"/>
    <cellStyle name="Accent5 - 20%" xfId="1088"/>
    <cellStyle name="20% - 强调文字颜色 4 4" xfId="1089"/>
    <cellStyle name="常规 9" xfId="1090"/>
    <cellStyle name="借出原因" xfId="1091"/>
    <cellStyle name="常规 8 6" xfId="1092"/>
    <cellStyle name="警告文本 2" xfId="1093"/>
    <cellStyle name="常规 6 5 2" xfId="1094"/>
    <cellStyle name="60% - 强调文字颜色 3 3 2" xfId="1095"/>
    <cellStyle name="警告文本 3" xfId="1096"/>
    <cellStyle name="常规 8 4 3" xfId="1097"/>
    <cellStyle name="千位分隔 2 3 2 3" xfId="1098"/>
    <cellStyle name="常规 8 4" xfId="1099"/>
    <cellStyle name="常规 8 3 4" xfId="1100"/>
    <cellStyle name="60% - 强调文字颜色 6 2 2 2" xfId="1101"/>
    <cellStyle name="标题 3 4 2" xfId="1102"/>
    <cellStyle name="千位分隔 8 2" xfId="1103"/>
    <cellStyle name="千位分隔 8" xfId="1104"/>
    <cellStyle name="常规 8 2 3" xfId="1105"/>
    <cellStyle name="常规 8" xfId="1106"/>
    <cellStyle name="常规 6 4 3" xfId="1107"/>
    <cellStyle name="60% - 强调文字颜色 4 5" xfId="1108"/>
    <cellStyle name="计算 2 4 2 2" xfId="1109"/>
    <cellStyle name="常规 7 5 2" xfId="1110"/>
    <cellStyle name="计算 2 4 2" xfId="1111"/>
    <cellStyle name="常规 7 5" xfId="1112"/>
    <cellStyle name="60% - 强调文字颜色 3 2 2" xfId="1113"/>
    <cellStyle name="千位分隔 6 3" xfId="1114"/>
    <cellStyle name="常规 7 4 2" xfId="1115"/>
    <cellStyle name="常规 7 4" xfId="1116"/>
    <cellStyle name="千位分隔 5 5" xfId="1117"/>
    <cellStyle name="千位分隔 5 3 2" xfId="1118"/>
    <cellStyle name="60% - 强调文字颜色 1 6 2" xfId="1119"/>
    <cellStyle name="千位分隔 5 3" xfId="1120"/>
    <cellStyle name="千位分隔 4 5" xfId="1121"/>
    <cellStyle name="e鯪9Y_x000b_ 2 2" xfId="1122"/>
    <cellStyle name="千位分隔 4 4" xfId="1123"/>
    <cellStyle name="常规 6 3 3" xfId="1124"/>
    <cellStyle name="警告文本 4 2 2" xfId="1125"/>
    <cellStyle name="千位分隔 4 3 2" xfId="1126"/>
    <cellStyle name="常规 7 2 2 2" xfId="1127"/>
    <cellStyle name="千位分隔 4 3" xfId="1128"/>
    <cellStyle name="常规 7 2 2" xfId="1129"/>
    <cellStyle name="常规 7 2" xfId="1130"/>
    <cellStyle name="常规 6 6" xfId="1131"/>
    <cellStyle name="常规 6 3 2" xfId="1132"/>
    <cellStyle name="计算 2 3 2" xfId="1133"/>
    <cellStyle name="60% - 强调文字颜色 3 2 3" xfId="1134"/>
    <cellStyle name="强调文字颜色 5 3 2 2" xfId="1135"/>
    <cellStyle name="解释性文本 3 2" xfId="1136"/>
    <cellStyle name="Accent2 - 20% 2 2 2" xfId="1137"/>
    <cellStyle name="常规 9 3 3 2" xfId="1138"/>
    <cellStyle name="Accent2 - 20% 2 2" xfId="1139"/>
    <cellStyle name="Accent2 - 20% 2" xfId="1140"/>
    <cellStyle name="常规 9 3 3" xfId="1141"/>
    <cellStyle name="Accent1 3 2" xfId="1142"/>
    <cellStyle name="Accent2 - 40% 2" xfId="1143"/>
    <cellStyle name="注释 4 2 2" xfId="1144"/>
    <cellStyle name="20% - 强调文字颜色 3 6" xfId="1145"/>
    <cellStyle name="百分比 2 5" xfId="1146"/>
    <cellStyle name="Pourcentage_pldt" xfId="1147"/>
    <cellStyle name="千位分隔 5 2 2 2" xfId="1148"/>
    <cellStyle name="标题 9" xfId="1149"/>
    <cellStyle name="差_7.1罗平县大学生“村官”统计季报表(7月修订，下发空表) 2 2 2" xfId="1150"/>
    <cellStyle name="60% - 强调文字颜色 5 4" xfId="1151"/>
    <cellStyle name="60% - 强调文字颜色 5 5" xfId="1152"/>
    <cellStyle name="百分比 6 2" xfId="1153"/>
    <cellStyle name="60% - 强调文字颜色 5 4 2" xfId="1154"/>
    <cellStyle name="20% - 强调文字颜色 6 4" xfId="1155"/>
    <cellStyle name="解释性文本 4 2 2" xfId="1156"/>
    <cellStyle name="警告文本 3 2" xfId="1157"/>
    <cellStyle name="差 6 2" xfId="1158"/>
    <cellStyle name="千位分隔 2 4 3" xfId="1159"/>
    <cellStyle name="60% - 强调文字颜色 3 3" xfId="1160"/>
    <cellStyle name="60% - 强调文字颜色 6 2" xfId="1161"/>
    <cellStyle name="60% - 强调文字颜色 4 4 2" xfId="1162"/>
    <cellStyle name="60% - 强调文字颜色 3 2" xfId="1163"/>
    <cellStyle name="60% - 强调文字颜色 2 6 2" xfId="1164"/>
    <cellStyle name="输出 2 2" xfId="1165"/>
    <cellStyle name="40% - 强调文字颜色 5 3 2 2" xfId="1166"/>
    <cellStyle name="0,0_x000d__x000a_NA_x000d__x000a_" xfId="1167"/>
    <cellStyle name="60% - 强调文字颜色 2 2 2 2" xfId="1168"/>
    <cellStyle name="60% - 强调文字颜色 2 2 2" xfId="1169"/>
    <cellStyle name="60% - 强调文字颜色 6 4 2" xfId="1170"/>
    <cellStyle name="强调文字颜色 3 4 2 2" xfId="1171"/>
    <cellStyle name="60% - 强调文字颜色 2 2" xfId="1172"/>
    <cellStyle name="40% - 强调文字颜色 5 2 2 2" xfId="1173"/>
    <cellStyle name="60% - 强调文字颜色 1 2 2 2" xfId="1174"/>
    <cellStyle name="40% - 强调文字颜色 4 5" xfId="1175"/>
    <cellStyle name="Accent4 - 60% 2" xfId="1176"/>
    <cellStyle name="60% - 强调文字颜色 1 2 2" xfId="1177"/>
    <cellStyle name="注释 2 5" xfId="1178"/>
    <cellStyle name="Dollar (zero dec)" xfId="1179"/>
    <cellStyle name="60% - 强调文字颜色 1 2" xfId="1180"/>
    <cellStyle name="好_2016年珠海市社会保险参保缴费比例" xfId="1181"/>
    <cellStyle name="解释性文本 2 2 2" xfId="1182"/>
    <cellStyle name="60% - 强调文字颜色 2 6" xfId="1183"/>
    <cellStyle name="40% - 强调文字颜色 5 3 2" xfId="1184"/>
    <cellStyle name="60% - 强调文字颜色 2 5" xfId="1185"/>
    <cellStyle name="Accent5 - 40% 2 2" xfId="1186"/>
    <cellStyle name="常规_2011年增支项目测算表（青）" xfId="1187"/>
    <cellStyle name="40% - 强调文字颜色 6 3" xfId="1188"/>
    <cellStyle name="常规 9 2 4" xfId="1189"/>
    <cellStyle name="60% - 强调文字颜色 2 4 2" xfId="1190"/>
    <cellStyle name="百分比 4 2 2" xfId="1191"/>
    <cellStyle name="警告文本 2 2" xfId="1192"/>
    <cellStyle name="60% - 强调文字颜色 2 4" xfId="1193"/>
    <cellStyle name="20% - 强调文字颜色 5 3" xfId="1194"/>
    <cellStyle name="百分比 4 2" xfId="1195"/>
    <cellStyle name="20% - 强调文字颜色 5 2 2 2" xfId="1196"/>
    <cellStyle name="千位分隔 5 4" xfId="1197"/>
    <cellStyle name="60% - 强调文字颜色 1 6" xfId="1198"/>
    <cellStyle name="20% - 强调文字颜色 4 5" xfId="1199"/>
    <cellStyle name="40% - 强调文字颜色 5 4" xfId="1200"/>
    <cellStyle name="20% - 强调文字颜色 4 6" xfId="1201"/>
    <cellStyle name="e鯪9Y_x000b_ 3" xfId="1202"/>
    <cellStyle name="20% - 强调文字颜色 4 2 2" xfId="1203"/>
    <cellStyle name="60% - 强调文字颜色 1 3" xfId="1204"/>
    <cellStyle name="40% - 强调文字颜色 4 6 2" xfId="1205"/>
    <cellStyle name="Accent5 - 60%" xfId="1206"/>
    <cellStyle name="20% - 强调文字颜色 5 4" xfId="1207"/>
    <cellStyle name="Header2 2" xfId="1208"/>
    <cellStyle name="20% - 强调文字颜色 1 4" xfId="1209"/>
    <cellStyle name="Accent1 - 20% 3" xfId="1210"/>
    <cellStyle name="Accent1 3" xfId="1211"/>
    <cellStyle name="40% - 强调文字颜色 4 4 2 2" xfId="1212"/>
    <cellStyle name="标题 3 6 2" xfId="1213"/>
    <cellStyle name="40% - 强调文字颜色 3 6 2" xfId="1214"/>
    <cellStyle name="常规 2 4 3" xfId="1215"/>
    <cellStyle name="60% - 强调文字颜色 3 4 2 2" xfId="1216"/>
    <cellStyle name="40% - 强调文字颜色 3 5" xfId="1217"/>
    <cellStyle name="Accent1 - 40% 2 2" xfId="1218"/>
    <cellStyle name="常规 2 4 2" xfId="1219"/>
    <cellStyle name="计算 2 4 3" xfId="1220"/>
    <cellStyle name="常规 7 6" xfId="1221"/>
    <cellStyle name="40% - 强调文字颜色 3 4 2 2" xfId="1222"/>
    <cellStyle name="常规 10 3 3 2" xfId="1223"/>
    <cellStyle name="表标题" xfId="1224"/>
    <cellStyle name="注释 2 6" xfId="1225"/>
    <cellStyle name="20% - 强调文字颜色 2 2 2 2" xfId="1226"/>
    <cellStyle name="40% - 强调文字颜色 4 4 2" xfId="1227"/>
    <cellStyle name="Accent5 - 40%" xfId="1228"/>
    <cellStyle name="标题 3 6" xfId="1229"/>
    <cellStyle name="Accent3 - 20% 2 2 2" xfId="1230"/>
    <cellStyle name="常规 9 4 3" xfId="1231"/>
    <cellStyle name="40% - 强调文字颜色 3 2 3" xfId="1232"/>
    <cellStyle name="Accent3 3 2" xfId="1233"/>
    <cellStyle name="常规 8 2 2 2" xfId="1234"/>
    <cellStyle name="输入 2 2 3" xfId="1235"/>
    <cellStyle name="40% - 强调文字颜色 2 6 2" xfId="1236"/>
    <cellStyle name="常规 9 3 4" xfId="1237"/>
    <cellStyle name="Accent2 - 20% 3" xfId="1238"/>
    <cellStyle name="20% - 强调文字颜色 2 6" xfId="1239"/>
    <cellStyle name="Accent4 - 20% 3" xfId="1240"/>
    <cellStyle name="40% - 强调文字颜色 2 3 2 2" xfId="1241"/>
    <cellStyle name="Accent3 3" xfId="1242"/>
    <cellStyle name="常规 8 2 2" xfId="1243"/>
    <cellStyle name="Moneda_96 Risk" xfId="1244"/>
    <cellStyle name="好_Book1_1 2" xfId="1245"/>
    <cellStyle name="40% - 强调文字颜色 3 2 2 2" xfId="1246"/>
    <cellStyle name="千位分隔 3 2 2 3" xfId="1247"/>
    <cellStyle name="输入 2 3 2" xfId="1248"/>
    <cellStyle name="_Book1_3" xfId="1249"/>
    <cellStyle name="40% - 强调文字颜色 5 3" xfId="1250"/>
    <cellStyle name="_Book1_1_云南省建国前入党的老党员补贴有关情况统计表2010(1).01" xfId="1251"/>
    <cellStyle name="20% - 强调文字颜色 1 5" xfId="1252"/>
    <cellStyle name="Accent1 2" xfId="1253"/>
    <cellStyle name="汇总 3 2 2" xfId="1254"/>
    <cellStyle name="常规 5 2 2" xfId="1255"/>
    <cellStyle name="常规_Book1" xfId="1256"/>
  </cellStyles>
  <tableStyles count="0" defaultTableStyle="TableStyleMedium2" defaultPivotStyle="PivotStyleMedium9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J16"/>
  <sheetViews>
    <sheetView tabSelected="1" workbookViewId="0">
      <pane xSplit="7" ySplit="2" topLeftCell="H4" activePane="bottomRight" state="frozen"/>
      <selection/>
      <selection pane="topRight"/>
      <selection pane="bottomLeft"/>
      <selection pane="bottomRight" activeCell="D5" sqref="D5"/>
    </sheetView>
  </sheetViews>
  <sheetFormatPr defaultColWidth="9" defaultRowHeight="14.25"/>
  <cols>
    <col min="1" max="1" width="7.38333333333333" style="331" customWidth="1"/>
    <col min="2" max="2" width="16.9583333333333" style="332" customWidth="1"/>
    <col min="3" max="3" width="33.75" style="333" customWidth="1"/>
    <col min="4" max="4" width="58.5583333333333" style="334" customWidth="1"/>
    <col min="5" max="5" width="11.8833333333333" style="334" customWidth="1"/>
    <col min="6" max="6" width="34.6333333333333" style="334" customWidth="1"/>
    <col min="7" max="7" width="8.20833333333333" style="334" customWidth="1"/>
    <col min="8" max="8" width="15" style="329" customWidth="1"/>
    <col min="9" max="9" width="11.25" style="329" customWidth="1"/>
    <col min="10" max="10" width="18" style="335" customWidth="1"/>
    <col min="11" max="16384" width="9" style="329"/>
  </cols>
  <sheetData>
    <row r="1" s="329" customFormat="1" ht="39" customHeight="1" spans="1:10">
      <c r="A1" s="336" t="s">
        <v>0</v>
      </c>
      <c r="B1" s="337"/>
      <c r="C1" s="336"/>
      <c r="D1" s="336"/>
      <c r="E1" s="336"/>
      <c r="F1" s="336"/>
      <c r="G1" s="336"/>
      <c r="H1" s="336"/>
      <c r="I1" s="336"/>
      <c r="J1" s="338"/>
    </row>
    <row r="2" s="329" customFormat="1" ht="36.75" customHeight="1" spans="1:10">
      <c r="A2" s="339" t="s">
        <v>1</v>
      </c>
      <c r="B2" s="340" t="s">
        <v>2</v>
      </c>
      <c r="C2" s="339" t="s">
        <v>3</v>
      </c>
      <c r="D2" s="339" t="s">
        <v>4</v>
      </c>
      <c r="E2" s="339" t="s">
        <v>5</v>
      </c>
      <c r="F2" s="339" t="s">
        <v>6</v>
      </c>
      <c r="G2" s="339" t="s">
        <v>7</v>
      </c>
      <c r="H2" s="339" t="s">
        <v>8</v>
      </c>
      <c r="I2" s="339" t="s">
        <v>9</v>
      </c>
      <c r="J2" s="339" t="s">
        <v>10</v>
      </c>
    </row>
    <row r="3" s="330" customFormat="1" ht="36.75" customHeight="1" spans="1:10">
      <c r="A3" s="341">
        <v>1</v>
      </c>
      <c r="B3" s="342" t="s">
        <v>11</v>
      </c>
      <c r="C3" s="342" t="s">
        <v>12</v>
      </c>
      <c r="D3" s="342" t="s">
        <v>13</v>
      </c>
      <c r="E3" s="341" t="s">
        <v>14</v>
      </c>
      <c r="F3" s="342" t="s">
        <v>15</v>
      </c>
      <c r="G3" s="343" t="s">
        <v>16</v>
      </c>
      <c r="H3" s="342" t="s">
        <v>17</v>
      </c>
      <c r="I3" s="343" t="s">
        <v>18</v>
      </c>
      <c r="J3" s="344">
        <v>5</v>
      </c>
    </row>
    <row r="4" s="330" customFormat="1" ht="36.75" customHeight="1" spans="1:10">
      <c r="A4" s="341">
        <v>2</v>
      </c>
      <c r="B4" s="342" t="s">
        <v>19</v>
      </c>
      <c r="C4" s="342" t="s">
        <v>12</v>
      </c>
      <c r="D4" s="342" t="s">
        <v>13</v>
      </c>
      <c r="E4" s="341" t="s">
        <v>14</v>
      </c>
      <c r="F4" s="342" t="s">
        <v>20</v>
      </c>
      <c r="G4" s="343" t="s">
        <v>16</v>
      </c>
      <c r="H4" s="342" t="s">
        <v>17</v>
      </c>
      <c r="I4" s="343" t="s">
        <v>18</v>
      </c>
      <c r="J4" s="344">
        <v>5</v>
      </c>
    </row>
    <row r="5" s="330" customFormat="1" ht="36.75" customHeight="1" spans="1:10">
      <c r="A5" s="341">
        <v>3</v>
      </c>
      <c r="B5" s="342" t="s">
        <v>21</v>
      </c>
      <c r="C5" s="342" t="s">
        <v>12</v>
      </c>
      <c r="D5" s="342" t="s">
        <v>13</v>
      </c>
      <c r="E5" s="341" t="s">
        <v>14</v>
      </c>
      <c r="F5" s="342" t="s">
        <v>15</v>
      </c>
      <c r="G5" s="343" t="s">
        <v>16</v>
      </c>
      <c r="H5" s="342" t="s">
        <v>22</v>
      </c>
      <c r="I5" s="343" t="s">
        <v>18</v>
      </c>
      <c r="J5" s="344">
        <v>2.5</v>
      </c>
    </row>
    <row r="6" s="330" customFormat="1" ht="36.75" customHeight="1" spans="1:10">
      <c r="A6" s="341">
        <v>4</v>
      </c>
      <c r="B6" s="342" t="s">
        <v>23</v>
      </c>
      <c r="C6" s="342" t="s">
        <v>12</v>
      </c>
      <c r="D6" s="342" t="s">
        <v>13</v>
      </c>
      <c r="E6" s="341" t="s">
        <v>14</v>
      </c>
      <c r="F6" s="342" t="s">
        <v>20</v>
      </c>
      <c r="G6" s="343" t="s">
        <v>16</v>
      </c>
      <c r="H6" s="342" t="s">
        <v>22</v>
      </c>
      <c r="I6" s="343" t="s">
        <v>18</v>
      </c>
      <c r="J6" s="344">
        <v>2.5</v>
      </c>
    </row>
    <row r="7" s="330" customFormat="1" ht="36.75" customHeight="1" spans="1:10">
      <c r="A7" s="341">
        <v>5</v>
      </c>
      <c r="B7" s="342" t="s">
        <v>24</v>
      </c>
      <c r="C7" s="342" t="s">
        <v>12</v>
      </c>
      <c r="D7" s="342" t="s">
        <v>13</v>
      </c>
      <c r="E7" s="341" t="s">
        <v>14</v>
      </c>
      <c r="F7" s="342" t="s">
        <v>25</v>
      </c>
      <c r="G7" s="343" t="s">
        <v>16</v>
      </c>
      <c r="H7" s="342" t="s">
        <v>22</v>
      </c>
      <c r="I7" s="343" t="s">
        <v>18</v>
      </c>
      <c r="J7" s="344">
        <v>2.5</v>
      </c>
    </row>
    <row r="8" s="330" customFormat="1" ht="36.75" customHeight="1" spans="1:10">
      <c r="A8" s="341">
        <v>6</v>
      </c>
      <c r="B8" s="342" t="s">
        <v>26</v>
      </c>
      <c r="C8" s="342" t="s">
        <v>27</v>
      </c>
      <c r="D8" s="342" t="s">
        <v>13</v>
      </c>
      <c r="E8" s="341" t="s">
        <v>14</v>
      </c>
      <c r="F8" s="342" t="s">
        <v>28</v>
      </c>
      <c r="G8" s="343" t="s">
        <v>16</v>
      </c>
      <c r="H8" s="342" t="s">
        <v>22</v>
      </c>
      <c r="I8" s="343" t="s">
        <v>29</v>
      </c>
      <c r="J8" s="344">
        <v>2.5</v>
      </c>
    </row>
    <row r="9" s="330" customFormat="1" ht="36.75" customHeight="1" spans="1:10">
      <c r="A9" s="341">
        <v>7</v>
      </c>
      <c r="B9" s="342" t="s">
        <v>30</v>
      </c>
      <c r="C9" s="342" t="s">
        <v>27</v>
      </c>
      <c r="D9" s="342" t="s">
        <v>13</v>
      </c>
      <c r="E9" s="341" t="s">
        <v>14</v>
      </c>
      <c r="F9" s="342" t="s">
        <v>31</v>
      </c>
      <c r="G9" s="343" t="s">
        <v>16</v>
      </c>
      <c r="H9" s="345" t="s">
        <v>32</v>
      </c>
      <c r="I9" s="343" t="s">
        <v>29</v>
      </c>
      <c r="J9" s="344">
        <v>1.5</v>
      </c>
    </row>
    <row r="10" s="330" customFormat="1" ht="36.75" customHeight="1" spans="1:10">
      <c r="A10" s="341">
        <v>8</v>
      </c>
      <c r="B10" s="342" t="s">
        <v>33</v>
      </c>
      <c r="C10" s="342" t="s">
        <v>27</v>
      </c>
      <c r="D10" s="342" t="s">
        <v>34</v>
      </c>
      <c r="E10" s="341" t="s">
        <v>14</v>
      </c>
      <c r="F10" s="342" t="s">
        <v>35</v>
      </c>
      <c r="G10" s="343" t="s">
        <v>16</v>
      </c>
      <c r="H10" s="342" t="s">
        <v>36</v>
      </c>
      <c r="I10" s="343" t="s">
        <v>29</v>
      </c>
      <c r="J10" s="344">
        <v>1.5</v>
      </c>
    </row>
    <row r="11" s="330" customFormat="1" ht="36.75" customHeight="1" spans="1:10">
      <c r="A11" s="341">
        <v>9</v>
      </c>
      <c r="B11" s="342" t="s">
        <v>37</v>
      </c>
      <c r="C11" s="342" t="s">
        <v>27</v>
      </c>
      <c r="D11" s="342" t="s">
        <v>34</v>
      </c>
      <c r="E11" s="341" t="s">
        <v>14</v>
      </c>
      <c r="F11" s="342" t="s">
        <v>38</v>
      </c>
      <c r="G11" s="343" t="s">
        <v>16</v>
      </c>
      <c r="H11" s="342" t="s">
        <v>36</v>
      </c>
      <c r="I11" s="343" t="s">
        <v>29</v>
      </c>
      <c r="J11" s="344">
        <v>1.5</v>
      </c>
    </row>
    <row r="12" s="330" customFormat="1" ht="36.75" customHeight="1" spans="1:10">
      <c r="A12" s="341">
        <v>10</v>
      </c>
      <c r="B12" s="342" t="s">
        <v>39</v>
      </c>
      <c r="C12" s="342" t="s">
        <v>27</v>
      </c>
      <c r="D12" s="342" t="s">
        <v>34</v>
      </c>
      <c r="E12" s="341" t="s">
        <v>14</v>
      </c>
      <c r="F12" s="342" t="s">
        <v>40</v>
      </c>
      <c r="G12" s="343" t="s">
        <v>16</v>
      </c>
      <c r="H12" s="342" t="s">
        <v>36</v>
      </c>
      <c r="I12" s="343" t="s">
        <v>29</v>
      </c>
      <c r="J12" s="344">
        <v>1.5</v>
      </c>
    </row>
    <row r="13" s="330" customFormat="1" ht="36.75" customHeight="1" spans="1:10">
      <c r="A13" s="341">
        <v>11</v>
      </c>
      <c r="B13" s="342" t="s">
        <v>41</v>
      </c>
      <c r="C13" s="342" t="s">
        <v>27</v>
      </c>
      <c r="D13" s="342" t="s">
        <v>42</v>
      </c>
      <c r="E13" s="341" t="s">
        <v>14</v>
      </c>
      <c r="F13" s="342" t="s">
        <v>43</v>
      </c>
      <c r="G13" s="342" t="s">
        <v>16</v>
      </c>
      <c r="H13" s="342" t="s">
        <v>44</v>
      </c>
      <c r="I13" s="342" t="s">
        <v>29</v>
      </c>
      <c r="J13" s="344">
        <v>2.5</v>
      </c>
    </row>
    <row r="14" s="330" customFormat="1" ht="36.75" customHeight="1" spans="1:10">
      <c r="A14" s="341">
        <v>12</v>
      </c>
      <c r="B14" s="342" t="s">
        <v>45</v>
      </c>
      <c r="C14" s="342" t="s">
        <v>27</v>
      </c>
      <c r="D14" s="342" t="s">
        <v>42</v>
      </c>
      <c r="E14" s="341" t="s">
        <v>14</v>
      </c>
      <c r="F14" s="342" t="s">
        <v>43</v>
      </c>
      <c r="G14" s="342" t="s">
        <v>16</v>
      </c>
      <c r="H14" s="342" t="s">
        <v>44</v>
      </c>
      <c r="I14" s="342" t="s">
        <v>29</v>
      </c>
      <c r="J14" s="344">
        <v>2.5</v>
      </c>
    </row>
    <row r="15" s="330" customFormat="1" ht="36.75" customHeight="1" spans="1:10">
      <c r="A15" s="341">
        <v>13</v>
      </c>
      <c r="B15" s="342" t="s">
        <v>46</v>
      </c>
      <c r="C15" s="342" t="s">
        <v>12</v>
      </c>
      <c r="D15" s="342" t="s">
        <v>42</v>
      </c>
      <c r="E15" s="341" t="s">
        <v>14</v>
      </c>
      <c r="F15" s="342" t="s">
        <v>43</v>
      </c>
      <c r="G15" s="342" t="s">
        <v>16</v>
      </c>
      <c r="H15" s="342" t="s">
        <v>44</v>
      </c>
      <c r="I15" s="342" t="s">
        <v>18</v>
      </c>
      <c r="J15" s="344">
        <v>2.5</v>
      </c>
    </row>
    <row r="16" s="331" customFormat="1" ht="37.15" customHeight="1" spans="1:10">
      <c r="A16" s="341">
        <v>14</v>
      </c>
      <c r="B16" s="340"/>
      <c r="C16" s="346"/>
      <c r="D16" s="347"/>
      <c r="E16" s="347"/>
      <c r="F16" s="348"/>
      <c r="G16" s="347"/>
      <c r="H16" s="347"/>
      <c r="I16" s="347"/>
      <c r="J16" s="349">
        <f>SUM(J3:J15)</f>
        <v>33.5</v>
      </c>
    </row>
  </sheetData>
  <mergeCells count="1">
    <mergeCell ref="A1:J1"/>
  </mergeCells>
  <dataValidations count="3">
    <dataValidation type="list" allowBlank="1" showInputMessage="1" showErrorMessage="1" sqref="G3:G15">
      <formula1>"个人赛,团体赛"</formula1>
    </dataValidation>
    <dataValidation type="list" allowBlank="1" showInputMessage="1" showErrorMessage="1" sqref="H13:H15">
      <formula1>"金牌,银牌,铜牌,一等奖,二等奖,三等奖"</formula1>
    </dataValidation>
    <dataValidation type="list" allowBlank="1" showInputMessage="1" showErrorMessage="1" sqref="I3:I15">
      <formula1>"市直,蓬江区,江海区,新会区,台山市,开平市,鹤山市,恩平市"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I62"/>
  <sheetViews>
    <sheetView topLeftCell="B37" workbookViewId="0">
      <selection activeCell="C38" sqref="C38"/>
    </sheetView>
  </sheetViews>
  <sheetFormatPr defaultColWidth="9" defaultRowHeight="13.5"/>
  <cols>
    <col min="1" max="1" width="38" customWidth="1"/>
    <col min="2" max="2" width="42.1333333333333" customWidth="1"/>
    <col min="3" max="4" width="27.25" customWidth="1"/>
    <col min="5" max="5" width="12.3833333333333" customWidth="1"/>
    <col min="6" max="6" width="21.75" customWidth="1"/>
    <col min="7" max="7" width="11.6333333333333" customWidth="1"/>
    <col min="8" max="8" width="13.3833333333333" customWidth="1"/>
    <col min="9" max="9" width="11.6333333333333" customWidth="1"/>
  </cols>
  <sheetData>
    <row r="1" s="312" customFormat="1" ht="21.75" customHeight="1" spans="1:4">
      <c r="A1" s="312" t="s">
        <v>47</v>
      </c>
    </row>
    <row r="2" s="313" customFormat="1" spans="1:4">
      <c r="A2" s="315" t="s">
        <v>48</v>
      </c>
      <c r="B2" s="315" t="s">
        <v>49</v>
      </c>
      <c r="C2" s="315" t="s">
        <v>50</v>
      </c>
      <c r="D2" s="315"/>
    </row>
    <row r="3" spans="1:4">
      <c r="A3" s="316" t="s">
        <v>51</v>
      </c>
      <c r="B3" s="316"/>
      <c r="C3" s="317">
        <f>SUM(C4:C5)</f>
        <v>4584800</v>
      </c>
      <c r="D3" s="316"/>
    </row>
    <row r="4" ht="15" spans="1:4">
      <c r="A4" s="318"/>
      <c r="B4" s="319" t="s">
        <v>51</v>
      </c>
      <c r="C4" s="320">
        <v>150000</v>
      </c>
      <c r="D4" s="318"/>
    </row>
    <row r="5" ht="15" spans="1:4">
      <c r="A5" s="318"/>
      <c r="B5" s="319" t="s">
        <v>51</v>
      </c>
      <c r="C5" s="320">
        <v>4434800</v>
      </c>
      <c r="D5" s="318"/>
    </row>
    <row r="6" spans="1:4">
      <c r="A6" s="316" t="s">
        <v>52</v>
      </c>
      <c r="B6" s="316"/>
      <c r="C6" s="317">
        <f>SUM(C7:C9)</f>
        <v>78470900</v>
      </c>
      <c r="D6" s="316"/>
    </row>
    <row r="7" ht="15" spans="1:4">
      <c r="A7" s="318"/>
      <c r="B7" s="319" t="s">
        <v>53</v>
      </c>
      <c r="C7" s="320">
        <v>0</v>
      </c>
      <c r="D7" s="318"/>
    </row>
    <row r="8" ht="15" spans="1:4">
      <c r="A8" s="318"/>
      <c r="B8" s="319" t="s">
        <v>54</v>
      </c>
      <c r="C8" s="320">
        <v>2900000</v>
      </c>
      <c r="D8" s="318"/>
    </row>
    <row r="9" ht="15" spans="1:4">
      <c r="A9" s="318"/>
      <c r="B9" s="319" t="s">
        <v>55</v>
      </c>
      <c r="C9" s="320">
        <v>75570900</v>
      </c>
      <c r="D9" s="318"/>
    </row>
    <row r="10" spans="1:4">
      <c r="A10" s="316" t="s">
        <v>56</v>
      </c>
      <c r="B10" s="316"/>
      <c r="C10" s="317">
        <f>SUM(C11:C14)</f>
        <v>2000000</v>
      </c>
      <c r="D10" s="316"/>
    </row>
    <row r="11" ht="15" spans="1:4">
      <c r="A11" s="318"/>
      <c r="B11" s="319" t="s">
        <v>57</v>
      </c>
      <c r="C11" s="320">
        <v>0</v>
      </c>
      <c r="D11" s="318"/>
    </row>
    <row r="12" ht="15" spans="1:4">
      <c r="A12" s="318"/>
      <c r="B12" s="319" t="s">
        <v>58</v>
      </c>
      <c r="C12" s="320">
        <v>1350000</v>
      </c>
      <c r="D12" s="318"/>
    </row>
    <row r="13" ht="15" spans="1:4">
      <c r="A13" s="318"/>
      <c r="B13" s="319" t="s">
        <v>59</v>
      </c>
      <c r="C13" s="320">
        <v>50000</v>
      </c>
      <c r="D13" s="318"/>
    </row>
    <row r="14" ht="15" spans="1:4">
      <c r="A14" s="318"/>
      <c r="B14" s="319" t="s">
        <v>60</v>
      </c>
      <c r="C14" s="320">
        <v>600000</v>
      </c>
      <c r="D14" s="318"/>
    </row>
    <row r="15" spans="1:4">
      <c r="A15" s="316" t="s">
        <v>61</v>
      </c>
      <c r="B15" s="316"/>
      <c r="C15" s="317">
        <f>SUM(C16)</f>
        <v>40000000</v>
      </c>
      <c r="D15" s="316"/>
    </row>
    <row r="16" ht="15" spans="1:4">
      <c r="A16" s="318"/>
      <c r="B16" s="319" t="s">
        <v>61</v>
      </c>
      <c r="C16" s="320">
        <v>40000000</v>
      </c>
      <c r="D16" s="318"/>
    </row>
    <row r="17" spans="1:4">
      <c r="A17" s="316" t="s">
        <v>62</v>
      </c>
      <c r="B17" s="316"/>
      <c r="C17" s="317">
        <f>SUM(C18:C21)</f>
        <v>2138000</v>
      </c>
      <c r="D17" s="316"/>
    </row>
    <row r="18" ht="15" spans="1:4">
      <c r="A18" s="318"/>
      <c r="B18" s="319" t="s">
        <v>63</v>
      </c>
      <c r="C18" s="320">
        <v>300000</v>
      </c>
      <c r="D18" s="318"/>
    </row>
    <row r="19" ht="15" spans="1:4">
      <c r="A19" s="318"/>
      <c r="B19" s="319" t="s">
        <v>64</v>
      </c>
      <c r="C19" s="320">
        <v>760000</v>
      </c>
      <c r="D19" s="318"/>
    </row>
    <row r="20" ht="15" spans="1:4">
      <c r="A20" s="318"/>
      <c r="B20" s="319" t="s">
        <v>65</v>
      </c>
      <c r="C20" s="320">
        <v>30000</v>
      </c>
      <c r="D20" s="318"/>
    </row>
    <row r="21" ht="15" spans="1:4">
      <c r="A21" s="318"/>
      <c r="B21" s="319" t="s">
        <v>66</v>
      </c>
      <c r="C21" s="320">
        <v>1048000</v>
      </c>
      <c r="D21" s="318"/>
    </row>
    <row r="22" spans="1:4">
      <c r="A22" s="316" t="s">
        <v>67</v>
      </c>
      <c r="B22" s="316"/>
      <c r="C22" s="317">
        <f>SUM(C23:C27)</f>
        <v>6050000</v>
      </c>
      <c r="D22" s="316"/>
    </row>
    <row r="23" ht="15" spans="1:4">
      <c r="A23" s="318"/>
      <c r="B23" s="319" t="s">
        <v>68</v>
      </c>
      <c r="C23" s="320">
        <v>0</v>
      </c>
      <c r="D23" s="318"/>
    </row>
    <row r="24" ht="15" spans="1:4">
      <c r="A24" s="318"/>
      <c r="B24" s="319" t="s">
        <v>69</v>
      </c>
      <c r="C24" s="320">
        <v>4450000</v>
      </c>
      <c r="D24" s="318"/>
    </row>
    <row r="25" ht="15" spans="1:4">
      <c r="A25" s="318"/>
      <c r="B25" s="319" t="s">
        <v>70</v>
      </c>
      <c r="C25" s="320">
        <v>700000</v>
      </c>
      <c r="D25" s="318"/>
    </row>
    <row r="26" ht="15" spans="1:4">
      <c r="A26" s="318"/>
      <c r="B26" s="319" t="s">
        <v>71</v>
      </c>
      <c r="C26" s="320">
        <v>200000</v>
      </c>
      <c r="D26" s="318"/>
    </row>
    <row r="27" ht="15" spans="1:4">
      <c r="A27" s="318"/>
      <c r="B27" s="319" t="s">
        <v>71</v>
      </c>
      <c r="C27" s="320">
        <v>700000</v>
      </c>
      <c r="D27" s="321" t="s">
        <v>72</v>
      </c>
    </row>
    <row r="28" spans="1:4">
      <c r="A28" s="316" t="s">
        <v>73</v>
      </c>
      <c r="B28" s="316"/>
      <c r="C28" s="317">
        <f>SUM(C29)</f>
        <v>400000</v>
      </c>
      <c r="D28" s="316"/>
    </row>
    <row r="29" ht="15" spans="1:4">
      <c r="A29" s="318"/>
      <c r="B29" s="318" t="s">
        <v>74</v>
      </c>
      <c r="C29" s="320">
        <v>400000</v>
      </c>
      <c r="D29" s="321" t="s">
        <v>75</v>
      </c>
    </row>
    <row r="30" spans="1:4">
      <c r="A30" s="316" t="s">
        <v>76</v>
      </c>
      <c r="B30" s="316"/>
      <c r="C30" s="317">
        <f>SUM(C31:C48)</f>
        <v>2002600</v>
      </c>
      <c r="D30" s="316"/>
    </row>
    <row r="31" ht="15" spans="1:4">
      <c r="A31" s="318"/>
      <c r="B31" s="319" t="s">
        <v>77</v>
      </c>
      <c r="C31" s="320">
        <v>40000</v>
      </c>
      <c r="D31" s="319"/>
    </row>
    <row r="32" ht="15" spans="1:4">
      <c r="A32" s="318"/>
      <c r="B32" s="319" t="s">
        <v>78</v>
      </c>
      <c r="C32" s="320">
        <v>50000</v>
      </c>
      <c r="D32" s="319" t="s">
        <v>79</v>
      </c>
    </row>
    <row r="33" ht="15" spans="1:4">
      <c r="A33" s="318"/>
      <c r="B33" s="319" t="s">
        <v>78</v>
      </c>
      <c r="C33" s="320">
        <v>50000</v>
      </c>
      <c r="D33" s="319" t="s">
        <v>80</v>
      </c>
    </row>
    <row r="34" ht="15" spans="1:4">
      <c r="A34" s="318"/>
      <c r="B34" s="319" t="s">
        <v>78</v>
      </c>
      <c r="C34" s="320">
        <v>80000</v>
      </c>
      <c r="D34" s="319" t="s">
        <v>81</v>
      </c>
    </row>
    <row r="35" ht="15" spans="1:4">
      <c r="A35" s="318"/>
      <c r="B35" s="319" t="s">
        <v>78</v>
      </c>
      <c r="C35" s="320">
        <v>150000</v>
      </c>
      <c r="D35" s="319"/>
    </row>
    <row r="36" ht="15" spans="1:4">
      <c r="A36" s="318"/>
      <c r="B36" s="319" t="s">
        <v>78</v>
      </c>
      <c r="C36" s="320">
        <v>50000</v>
      </c>
      <c r="D36" s="319"/>
    </row>
    <row r="37" ht="15" spans="1:4">
      <c r="A37" s="318"/>
      <c r="B37" s="319" t="s">
        <v>78</v>
      </c>
      <c r="C37" s="320">
        <v>60000</v>
      </c>
      <c r="D37" s="319" t="s">
        <v>82</v>
      </c>
    </row>
    <row r="38" ht="15" spans="1:4">
      <c r="A38" s="318"/>
      <c r="B38" s="319" t="s">
        <v>78</v>
      </c>
      <c r="C38" s="320">
        <v>300000</v>
      </c>
      <c r="D38" s="319"/>
    </row>
    <row r="39" ht="15" spans="1:4">
      <c r="A39" s="318"/>
      <c r="B39" s="319" t="s">
        <v>78</v>
      </c>
      <c r="C39" s="320">
        <v>30000</v>
      </c>
      <c r="D39" s="319"/>
    </row>
    <row r="40" ht="15" spans="1:4">
      <c r="A40" s="318"/>
      <c r="B40" s="319" t="s">
        <v>78</v>
      </c>
      <c r="C40" s="320">
        <v>170600</v>
      </c>
      <c r="D40" s="319"/>
    </row>
    <row r="41" ht="15" spans="1:4">
      <c r="A41" s="318"/>
      <c r="B41" s="319" t="s">
        <v>78</v>
      </c>
      <c r="C41" s="320">
        <v>107000</v>
      </c>
      <c r="D41" s="319"/>
    </row>
    <row r="42" ht="15" spans="1:4">
      <c r="A42" s="318"/>
      <c r="B42" s="319" t="s">
        <v>78</v>
      </c>
      <c r="C42" s="320">
        <v>60000</v>
      </c>
      <c r="D42" s="319" t="s">
        <v>83</v>
      </c>
    </row>
    <row r="43" ht="15" spans="1:4">
      <c r="A43" s="318"/>
      <c r="B43" s="319" t="s">
        <v>78</v>
      </c>
      <c r="C43" s="320">
        <v>100000</v>
      </c>
      <c r="D43" s="319"/>
    </row>
    <row r="44" ht="15" spans="1:4">
      <c r="A44" s="318"/>
      <c r="B44" s="319" t="s">
        <v>78</v>
      </c>
      <c r="C44" s="320">
        <v>75000</v>
      </c>
      <c r="D44" s="319"/>
    </row>
    <row r="45" ht="15" spans="1:4">
      <c r="A45" s="318"/>
      <c r="B45" s="319" t="s">
        <v>78</v>
      </c>
      <c r="C45" s="320">
        <v>80000</v>
      </c>
      <c r="D45" s="319"/>
    </row>
    <row r="46" ht="15" spans="1:4">
      <c r="A46" s="318"/>
      <c r="B46" s="319" t="s">
        <v>84</v>
      </c>
      <c r="C46" s="320">
        <v>50000</v>
      </c>
      <c r="D46" s="319" t="s">
        <v>85</v>
      </c>
    </row>
    <row r="47" ht="15" spans="1:4">
      <c r="A47" s="318"/>
      <c r="B47" s="319" t="s">
        <v>84</v>
      </c>
      <c r="C47" s="320">
        <v>350000</v>
      </c>
      <c r="D47" s="319" t="s">
        <v>86</v>
      </c>
    </row>
    <row r="48" ht="15" spans="1:4">
      <c r="A48" s="318"/>
      <c r="B48" s="319" t="s">
        <v>87</v>
      </c>
      <c r="C48" s="320">
        <v>200000</v>
      </c>
      <c r="D48" s="319"/>
    </row>
    <row r="50" s="314" customFormat="1" ht="21.75" customHeight="1" spans="1:9">
      <c r="A50" s="314" t="s">
        <v>88</v>
      </c>
    </row>
    <row r="51" s="313" customFormat="1" ht="14.25" spans="1:9">
      <c r="A51" s="322" t="s">
        <v>48</v>
      </c>
      <c r="B51" s="322" t="s">
        <v>49</v>
      </c>
      <c r="C51" s="322" t="s">
        <v>89</v>
      </c>
      <c r="D51" s="323" t="s">
        <v>90</v>
      </c>
      <c r="E51" s="323" t="s">
        <v>91</v>
      </c>
      <c r="F51" s="324" t="s">
        <v>92</v>
      </c>
      <c r="G51" s="324" t="s">
        <v>93</v>
      </c>
      <c r="H51" s="324" t="s">
        <v>94</v>
      </c>
      <c r="I51" s="323" t="s">
        <v>95</v>
      </c>
    </row>
    <row r="52" ht="15.75" spans="1:9">
      <c r="A52" s="325" t="s">
        <v>96</v>
      </c>
      <c r="B52" s="325" t="s">
        <v>97</v>
      </c>
      <c r="C52" s="325" t="s">
        <v>98</v>
      </c>
      <c r="D52" s="326"/>
      <c r="E52" s="326"/>
      <c r="F52" s="326"/>
      <c r="G52" s="326"/>
      <c r="H52" s="326"/>
      <c r="I52" s="327">
        <v>200000</v>
      </c>
    </row>
    <row r="53" ht="15.75" spans="1:9">
      <c r="A53" s="325" t="s">
        <v>99</v>
      </c>
      <c r="B53" s="325" t="s">
        <v>100</v>
      </c>
      <c r="C53" s="325" t="s">
        <v>100</v>
      </c>
      <c r="D53" s="326"/>
      <c r="E53" s="326"/>
      <c r="F53" s="326"/>
      <c r="G53" s="326"/>
      <c r="H53" s="326"/>
      <c r="I53" s="327">
        <v>150000</v>
      </c>
    </row>
    <row r="54" ht="15.75" spans="1:9">
      <c r="A54" s="325"/>
      <c r="B54" s="325"/>
      <c r="C54" s="325" t="s">
        <v>101</v>
      </c>
      <c r="D54" s="326"/>
      <c r="E54" s="326"/>
      <c r="F54" s="326"/>
      <c r="G54" s="326"/>
      <c r="H54" s="326"/>
      <c r="I54" s="327">
        <v>20000</v>
      </c>
    </row>
    <row r="55" ht="15.75" spans="1:9">
      <c r="A55" s="325" t="s">
        <v>99</v>
      </c>
      <c r="B55" s="325" t="s">
        <v>102</v>
      </c>
      <c r="C55" s="325" t="s">
        <v>102</v>
      </c>
      <c r="D55" s="326"/>
      <c r="E55" s="327">
        <v>40000</v>
      </c>
      <c r="F55" s="326"/>
      <c r="G55" s="326"/>
      <c r="H55" s="326"/>
      <c r="I55" s="326"/>
    </row>
    <row r="56" ht="15.75" spans="1:9">
      <c r="A56" s="328"/>
      <c r="B56" s="328"/>
      <c r="C56" s="325" t="s">
        <v>101</v>
      </c>
      <c r="D56" s="326"/>
      <c r="E56" s="326"/>
      <c r="F56" s="327">
        <v>30000</v>
      </c>
      <c r="G56" s="326"/>
      <c r="H56" s="326"/>
      <c r="I56" s="326"/>
    </row>
    <row r="57" ht="15.75" spans="1:9">
      <c r="A57" s="325" t="s">
        <v>99</v>
      </c>
      <c r="B57" s="325" t="s">
        <v>100</v>
      </c>
      <c r="C57" s="325" t="s">
        <v>103</v>
      </c>
      <c r="D57" s="326"/>
      <c r="E57" s="326"/>
      <c r="F57" s="326"/>
      <c r="G57" s="327">
        <v>100000</v>
      </c>
      <c r="H57" s="327"/>
      <c r="I57" s="326"/>
    </row>
    <row r="58" ht="15.75" spans="1:9">
      <c r="A58" s="325" t="s">
        <v>96</v>
      </c>
      <c r="B58" s="325" t="s">
        <v>104</v>
      </c>
      <c r="C58" s="325" t="s">
        <v>104</v>
      </c>
      <c r="D58" s="326"/>
      <c r="E58" s="326"/>
      <c r="F58" s="326"/>
      <c r="G58" s="326"/>
      <c r="H58" s="327">
        <v>0</v>
      </c>
      <c r="I58" s="326"/>
    </row>
    <row r="59" ht="15.75" spans="1:9">
      <c r="A59" s="325" t="s">
        <v>96</v>
      </c>
      <c r="B59" s="325" t="s">
        <v>105</v>
      </c>
      <c r="C59" s="325" t="s">
        <v>105</v>
      </c>
      <c r="D59" s="326"/>
      <c r="E59" s="326"/>
      <c r="F59" s="326"/>
      <c r="G59" s="326"/>
      <c r="H59" s="327">
        <v>4450000</v>
      </c>
      <c r="I59" s="326"/>
    </row>
    <row r="60" ht="15.75" spans="1:9">
      <c r="A60" s="325" t="s">
        <v>96</v>
      </c>
      <c r="B60" s="325" t="s">
        <v>106</v>
      </c>
      <c r="C60" s="325" t="s">
        <v>106</v>
      </c>
      <c r="D60" s="326"/>
      <c r="E60" s="326"/>
      <c r="F60" s="326"/>
      <c r="G60" s="326"/>
      <c r="H60" s="327">
        <v>700000</v>
      </c>
      <c r="I60" s="326"/>
    </row>
    <row r="61" ht="15.75" spans="1:9">
      <c r="A61" s="325" t="s">
        <v>96</v>
      </c>
      <c r="B61" s="325" t="s">
        <v>97</v>
      </c>
      <c r="C61" s="325" t="s">
        <v>98</v>
      </c>
      <c r="D61" s="326"/>
      <c r="E61" s="326"/>
      <c r="F61" s="326"/>
      <c r="G61" s="326"/>
      <c r="H61" s="327">
        <v>700000</v>
      </c>
      <c r="I61" s="326"/>
    </row>
    <row r="62" ht="15.75" spans="1:9">
      <c r="A62" s="325"/>
      <c r="B62" s="325"/>
      <c r="C62" s="325" t="s">
        <v>107</v>
      </c>
      <c r="D62" s="326">
        <f>SUM(D52:D61)</f>
        <v>0</v>
      </c>
      <c r="E62" s="326">
        <f t="shared" ref="E62:I62" si="0">SUM(E52:E61)</f>
        <v>40000</v>
      </c>
      <c r="F62" s="326">
        <f t="shared" si="0"/>
        <v>30000</v>
      </c>
      <c r="G62" s="326">
        <f t="shared" si="0"/>
        <v>100000</v>
      </c>
      <c r="H62" s="327">
        <f t="shared" si="0"/>
        <v>5850000</v>
      </c>
      <c r="I62" s="326">
        <f t="shared" si="0"/>
        <v>370000</v>
      </c>
    </row>
  </sheetData>
  <autoFilter xmlns:etc="http://www.wps.cn/officeDocument/2017/etCustomData" ref="A2:I48" etc:filterBottomFollowUsedRange="0">
    <extLst/>
  </autoFilter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L73"/>
  <sheetViews>
    <sheetView zoomScale="90" zoomScaleNormal="90" workbookViewId="0">
      <pane xSplit="4" ySplit="3" topLeftCell="E55" activePane="bottomRight" state="frozen"/>
      <selection/>
      <selection pane="topRight"/>
      <selection pane="bottomLeft"/>
      <selection pane="bottomRight" activeCell="C68" sqref="C68"/>
    </sheetView>
  </sheetViews>
  <sheetFormatPr defaultColWidth="9" defaultRowHeight="11.25"/>
  <cols>
    <col min="1" max="1" width="3.38333333333333" style="266" customWidth="1"/>
    <col min="2" max="2" width="33" style="266" customWidth="1"/>
    <col min="3" max="3" width="28.75" style="266" customWidth="1"/>
    <col min="4" max="4" width="26.5" style="266" customWidth="1"/>
    <col min="5" max="5" width="10.5" style="266" customWidth="1"/>
    <col min="6" max="6" width="14.1333333333333" style="267" customWidth="1"/>
    <col min="7" max="7" width="13.25" style="267" hidden="1" customWidth="1"/>
    <col min="8" max="8" width="11.75" style="267" hidden="1" customWidth="1"/>
    <col min="9" max="9" width="9" style="268" hidden="1" customWidth="1"/>
    <col min="10" max="10" width="16.6333333333333" style="266" customWidth="1"/>
    <col min="11" max="11" width="25.1333333333333" style="266" hidden="1" customWidth="1"/>
    <col min="12" max="12" width="11" style="266" customWidth="1"/>
    <col min="13" max="16384" width="9" style="266"/>
  </cols>
  <sheetData>
    <row r="1" ht="20.25" customHeight="1" spans="1:11">
      <c r="A1" s="266" t="s">
        <v>108</v>
      </c>
      <c r="F1" s="266"/>
      <c r="G1" s="269"/>
      <c r="H1" s="269"/>
      <c r="I1" s="269"/>
      <c r="J1" s="269"/>
      <c r="K1" s="269"/>
    </row>
    <row r="2" ht="15" customHeight="1" spans="1:11">
      <c r="C2" s="270"/>
      <c r="D2" s="270"/>
      <c r="E2" s="271"/>
      <c r="F2" s="272"/>
      <c r="G2" s="272"/>
      <c r="H2" s="272"/>
      <c r="I2" s="273"/>
      <c r="J2" s="270"/>
      <c r="K2" s="270" t="s">
        <v>109</v>
      </c>
    </row>
    <row r="3" s="264" customFormat="1" ht="57.75" customHeight="1" spans="1:11">
      <c r="A3" s="274"/>
      <c r="B3" s="275" t="s">
        <v>110</v>
      </c>
      <c r="C3" s="276" t="s">
        <v>111</v>
      </c>
      <c r="D3" s="276" t="s">
        <v>112</v>
      </c>
      <c r="E3" s="276" t="s">
        <v>113</v>
      </c>
      <c r="F3" s="277" t="s">
        <v>114</v>
      </c>
      <c r="G3" s="277" t="s">
        <v>115</v>
      </c>
      <c r="H3" s="277" t="s">
        <v>116</v>
      </c>
      <c r="I3" s="278" t="s">
        <v>117</v>
      </c>
      <c r="J3" s="276" t="s">
        <v>118</v>
      </c>
      <c r="K3" s="276" t="s">
        <v>119</v>
      </c>
    </row>
    <row r="4" s="265" customFormat="1" ht="35.1" customHeight="1" spans="1:11">
      <c r="A4" s="279" t="s">
        <v>120</v>
      </c>
      <c r="B4" s="280"/>
      <c r="C4" s="280"/>
      <c r="D4" s="280"/>
      <c r="E4" s="281"/>
      <c r="F4" s="282">
        <f>F5+F8+F11+F16+F18+F23+F54+F56</f>
        <v>13530.11</v>
      </c>
      <c r="G4" s="282">
        <f>G5+G8+G11+G16+G18+G23+G54+G56</f>
        <v>10859.7905</v>
      </c>
      <c r="H4" s="282">
        <f t="shared" ref="H4:H63" si="0">F4-G4</f>
        <v>2670.3195</v>
      </c>
      <c r="I4" s="283">
        <f t="shared" ref="I4:I63" si="1">G4/F4</f>
        <v>0.802638744252634</v>
      </c>
      <c r="J4" s="284"/>
      <c r="K4" s="285" t="s">
        <v>121</v>
      </c>
    </row>
    <row r="5" s="265" customFormat="1" ht="35.1" customHeight="1" spans="1:11">
      <c r="A5" s="286" t="s">
        <v>122</v>
      </c>
      <c r="B5" s="287" t="s">
        <v>123</v>
      </c>
      <c r="C5" s="288"/>
      <c r="D5" s="289"/>
      <c r="E5" s="290"/>
      <c r="F5" s="291">
        <f>F6+F7</f>
        <v>458.48</v>
      </c>
      <c r="G5" s="291">
        <f>G6+G7</f>
        <v>443.48</v>
      </c>
      <c r="H5" s="291">
        <f t="shared" si="0"/>
        <v>15</v>
      </c>
      <c r="I5" s="292">
        <f t="shared" si="1"/>
        <v>0.967283196649799</v>
      </c>
      <c r="J5" s="290"/>
      <c r="K5" s="290"/>
    </row>
    <row r="6" s="264" customFormat="1" ht="37.5" customHeight="1" spans="1:11">
      <c r="A6" s="293"/>
      <c r="B6" s="293" t="s">
        <v>124</v>
      </c>
      <c r="C6" s="294" t="s">
        <v>125</v>
      </c>
      <c r="D6" s="294" t="s">
        <v>125</v>
      </c>
      <c r="E6" s="294" t="s">
        <v>126</v>
      </c>
      <c r="F6" s="295">
        <v>443.48</v>
      </c>
      <c r="G6" s="295">
        <v>443.48</v>
      </c>
      <c r="H6" s="295">
        <f t="shared" si="0"/>
        <v>0</v>
      </c>
      <c r="I6" s="296">
        <f t="shared" si="1"/>
        <v>1</v>
      </c>
      <c r="J6" s="294" t="s">
        <v>127</v>
      </c>
      <c r="K6" s="294" t="s">
        <v>128</v>
      </c>
    </row>
    <row r="7" s="264" customFormat="1" ht="83.25" customHeight="1" spans="1:11">
      <c r="A7" s="293"/>
      <c r="B7" s="293" t="s">
        <v>124</v>
      </c>
      <c r="C7" s="294" t="s">
        <v>129</v>
      </c>
      <c r="D7" s="294" t="s">
        <v>129</v>
      </c>
      <c r="E7" s="294" t="s">
        <v>126</v>
      </c>
      <c r="F7" s="295">
        <v>15</v>
      </c>
      <c r="G7" s="295">
        <v>0</v>
      </c>
      <c r="H7" s="295">
        <f t="shared" si="0"/>
        <v>15</v>
      </c>
      <c r="I7" s="296">
        <f t="shared" si="1"/>
        <v>0</v>
      </c>
      <c r="J7" s="294" t="s">
        <v>127</v>
      </c>
      <c r="K7" s="294" t="s">
        <v>130</v>
      </c>
    </row>
    <row r="8" s="265" customFormat="1" ht="35.1" customHeight="1" spans="1:11">
      <c r="A8" s="286" t="s">
        <v>122</v>
      </c>
      <c r="B8" s="297" t="s">
        <v>131</v>
      </c>
      <c r="C8" s="288"/>
      <c r="D8" s="289"/>
      <c r="E8" s="290"/>
      <c r="F8" s="291">
        <f>F9+F10</f>
        <v>7840.17</v>
      </c>
      <c r="G8" s="291">
        <f>G9+G10</f>
        <v>7827.39</v>
      </c>
      <c r="H8" s="291">
        <f t="shared" si="0"/>
        <v>12.7799999999997</v>
      </c>
      <c r="I8" s="292">
        <f t="shared" si="1"/>
        <v>0.998369933305018</v>
      </c>
      <c r="J8" s="290"/>
      <c r="K8" s="290"/>
    </row>
    <row r="9" s="264" customFormat="1" ht="35.1" customHeight="1" spans="1:11">
      <c r="A9" s="293"/>
      <c r="B9" s="293" t="s">
        <v>132</v>
      </c>
      <c r="C9" s="294" t="s">
        <v>133</v>
      </c>
      <c r="D9" s="294" t="s">
        <v>133</v>
      </c>
      <c r="E9" s="294"/>
      <c r="F9" s="295">
        <v>7550.17</v>
      </c>
      <c r="G9" s="295">
        <v>7550.17</v>
      </c>
      <c r="H9" s="295">
        <f t="shared" si="0"/>
        <v>0</v>
      </c>
      <c r="I9" s="296">
        <f t="shared" si="1"/>
        <v>1</v>
      </c>
      <c r="J9" s="294" t="s">
        <v>127</v>
      </c>
      <c r="K9" s="294" t="s">
        <v>134</v>
      </c>
    </row>
    <row r="10" s="264" customFormat="1" ht="35.1" customHeight="1" spans="1:11">
      <c r="A10" s="293"/>
      <c r="B10" s="293" t="s">
        <v>132</v>
      </c>
      <c r="C10" s="294" t="s">
        <v>135</v>
      </c>
      <c r="D10" s="294" t="s">
        <v>135</v>
      </c>
      <c r="E10" s="294"/>
      <c r="F10" s="295">
        <v>290</v>
      </c>
      <c r="G10" s="295">
        <v>277.22</v>
      </c>
      <c r="H10" s="295">
        <f t="shared" si="0"/>
        <v>12.78</v>
      </c>
      <c r="I10" s="296">
        <f t="shared" si="1"/>
        <v>0.955931034482759</v>
      </c>
      <c r="J10" s="294" t="s">
        <v>136</v>
      </c>
      <c r="K10" s="294" t="s">
        <v>137</v>
      </c>
    </row>
    <row r="11" s="265" customFormat="1" ht="35.1" customHeight="1" spans="1:11">
      <c r="A11" s="286" t="s">
        <v>122</v>
      </c>
      <c r="B11" s="297" t="s">
        <v>138</v>
      </c>
      <c r="C11" s="288"/>
      <c r="D11" s="289"/>
      <c r="E11" s="290"/>
      <c r="F11" s="291">
        <f>F12+F14+F13+F15</f>
        <v>140</v>
      </c>
      <c r="G11" s="291">
        <f>G12+G14+G13+G15</f>
        <v>62.9</v>
      </c>
      <c r="H11" s="291">
        <f t="shared" si="0"/>
        <v>77.1</v>
      </c>
      <c r="I11" s="292">
        <f t="shared" si="1"/>
        <v>0.449285714285714</v>
      </c>
      <c r="J11" s="290"/>
      <c r="K11" s="290"/>
    </row>
    <row r="12" s="264" customFormat="1" ht="35.1" customHeight="1" spans="1:11">
      <c r="A12" s="293"/>
      <c r="B12" s="293" t="s">
        <v>139</v>
      </c>
      <c r="C12" s="298" t="s">
        <v>140</v>
      </c>
      <c r="D12" s="294" t="s">
        <v>141</v>
      </c>
      <c r="E12" s="294"/>
      <c r="F12" s="295">
        <v>5</v>
      </c>
      <c r="G12" s="295">
        <v>2.9</v>
      </c>
      <c r="H12" s="295">
        <f t="shared" si="0"/>
        <v>2.1</v>
      </c>
      <c r="I12" s="296">
        <f t="shared" si="1"/>
        <v>0.58</v>
      </c>
      <c r="J12" s="294" t="s">
        <v>142</v>
      </c>
      <c r="K12" s="294"/>
    </row>
    <row r="13" s="264" customFormat="1" ht="35.1" customHeight="1" spans="1:11">
      <c r="A13" s="293"/>
      <c r="B13" s="293" t="s">
        <v>139</v>
      </c>
      <c r="C13" s="285" t="s">
        <v>143</v>
      </c>
      <c r="D13" s="285" t="s">
        <v>143</v>
      </c>
      <c r="E13" s="294"/>
      <c r="F13" s="295">
        <v>15</v>
      </c>
      <c r="G13" s="295">
        <v>0</v>
      </c>
      <c r="H13" s="295">
        <f t="shared" si="0"/>
        <v>15</v>
      </c>
      <c r="I13" s="296">
        <f t="shared" si="1"/>
        <v>0</v>
      </c>
      <c r="J13" s="294" t="s">
        <v>142</v>
      </c>
      <c r="K13" s="298" t="s">
        <v>144</v>
      </c>
    </row>
    <row r="14" s="264" customFormat="1" ht="35.1" customHeight="1" spans="1:11">
      <c r="A14" s="293"/>
      <c r="B14" s="293" t="s">
        <v>139</v>
      </c>
      <c r="C14" s="294" t="s">
        <v>145</v>
      </c>
      <c r="D14" s="294" t="s">
        <v>145</v>
      </c>
      <c r="E14" s="294"/>
      <c r="F14" s="295">
        <v>60</v>
      </c>
      <c r="G14" s="295">
        <v>60</v>
      </c>
      <c r="H14" s="295">
        <f t="shared" si="0"/>
        <v>0</v>
      </c>
      <c r="I14" s="296">
        <f t="shared" si="1"/>
        <v>1</v>
      </c>
      <c r="J14" s="294" t="s">
        <v>142</v>
      </c>
      <c r="K14" s="294" t="s">
        <v>146</v>
      </c>
    </row>
    <row r="15" s="264" customFormat="1" ht="35.1" customHeight="1" spans="1:11">
      <c r="A15" s="293"/>
      <c r="B15" s="293" t="s">
        <v>139</v>
      </c>
      <c r="C15" s="294" t="s">
        <v>147</v>
      </c>
      <c r="D15" s="294" t="s">
        <v>147</v>
      </c>
      <c r="E15" s="294"/>
      <c r="F15" s="295">
        <v>60</v>
      </c>
      <c r="G15" s="295">
        <v>0</v>
      </c>
      <c r="H15" s="295">
        <f t="shared" si="0"/>
        <v>60</v>
      </c>
      <c r="I15" s="296">
        <f t="shared" si="1"/>
        <v>0</v>
      </c>
      <c r="J15" s="294" t="s">
        <v>142</v>
      </c>
      <c r="K15" s="298" t="s">
        <v>148</v>
      </c>
    </row>
    <row r="16" s="265" customFormat="1" ht="35.1" customHeight="1" spans="1:11">
      <c r="A16" s="286" t="s">
        <v>122</v>
      </c>
      <c r="B16" s="287" t="s">
        <v>149</v>
      </c>
      <c r="C16" s="288"/>
      <c r="D16" s="289"/>
      <c r="E16" s="290"/>
      <c r="F16" s="291">
        <f>F17</f>
        <v>4000</v>
      </c>
      <c r="G16" s="291">
        <f>G17</f>
        <v>2162.93</v>
      </c>
      <c r="H16" s="291">
        <f t="shared" si="0"/>
        <v>1837.07</v>
      </c>
      <c r="I16" s="292">
        <f t="shared" si="1"/>
        <v>0.5407325</v>
      </c>
      <c r="J16" s="290"/>
      <c r="K16" s="290"/>
    </row>
    <row r="17" s="264" customFormat="1" ht="68.25" customHeight="1" spans="1:11">
      <c r="A17" s="293"/>
      <c r="B17" s="293" t="s">
        <v>150</v>
      </c>
      <c r="C17" s="294" t="s">
        <v>151</v>
      </c>
      <c r="D17" s="294" t="s">
        <v>151</v>
      </c>
      <c r="E17" s="294"/>
      <c r="F17" s="295">
        <v>4000</v>
      </c>
      <c r="G17" s="295">
        <v>2162.93</v>
      </c>
      <c r="H17" s="295">
        <f t="shared" si="0"/>
        <v>1837.07</v>
      </c>
      <c r="I17" s="296">
        <f t="shared" si="1"/>
        <v>0.5407325</v>
      </c>
      <c r="J17" s="294" t="s">
        <v>127</v>
      </c>
      <c r="K17" s="294" t="s">
        <v>152</v>
      </c>
    </row>
    <row r="18" s="265" customFormat="1" ht="35.1" customHeight="1" spans="1:11">
      <c r="A18" s="286" t="s">
        <v>122</v>
      </c>
      <c r="B18" s="297" t="s">
        <v>153</v>
      </c>
      <c r="C18" s="288"/>
      <c r="D18" s="289"/>
      <c r="E18" s="290"/>
      <c r="F18" s="291">
        <f>F19+F20+F21+F22</f>
        <v>213.8</v>
      </c>
      <c r="G18" s="291">
        <f>G19+G20+G21+G22</f>
        <v>105.18</v>
      </c>
      <c r="H18" s="291">
        <f t="shared" si="0"/>
        <v>108.62</v>
      </c>
      <c r="I18" s="292">
        <f t="shared" si="1"/>
        <v>0.491955098222638</v>
      </c>
      <c r="J18" s="290"/>
      <c r="K18" s="290"/>
    </row>
    <row r="19" s="264" customFormat="1" ht="48" customHeight="1" spans="1:11">
      <c r="A19" s="293"/>
      <c r="B19" s="293" t="s">
        <v>154</v>
      </c>
      <c r="C19" s="294" t="s">
        <v>155</v>
      </c>
      <c r="D19" s="294" t="s">
        <v>155</v>
      </c>
      <c r="E19" s="294" t="s">
        <v>156</v>
      </c>
      <c r="F19" s="295">
        <v>30</v>
      </c>
      <c r="G19" s="295">
        <v>0.61</v>
      </c>
      <c r="H19" s="295">
        <f t="shared" si="0"/>
        <v>29.39</v>
      </c>
      <c r="I19" s="296">
        <f t="shared" si="1"/>
        <v>0.0203333333333333</v>
      </c>
      <c r="J19" s="294" t="s">
        <v>157</v>
      </c>
      <c r="K19" s="294" t="s">
        <v>158</v>
      </c>
    </row>
    <row r="20" s="264" customFormat="1" ht="35.1" customHeight="1" spans="1:11">
      <c r="A20" s="293"/>
      <c r="B20" s="293" t="s">
        <v>154</v>
      </c>
      <c r="C20" s="294" t="s">
        <v>159</v>
      </c>
      <c r="D20" s="294" t="s">
        <v>159</v>
      </c>
      <c r="E20" s="294"/>
      <c r="F20" s="295">
        <v>76</v>
      </c>
      <c r="G20" s="295">
        <v>0</v>
      </c>
      <c r="H20" s="295">
        <f t="shared" si="0"/>
        <v>76</v>
      </c>
      <c r="I20" s="296">
        <f t="shared" si="1"/>
        <v>0</v>
      </c>
      <c r="J20" s="294" t="s">
        <v>160</v>
      </c>
      <c r="K20" s="285" t="s">
        <v>161</v>
      </c>
    </row>
    <row r="21" s="264" customFormat="1" ht="35.1" customHeight="1" spans="1:11">
      <c r="A21" s="293"/>
      <c r="B21" s="293" t="s">
        <v>154</v>
      </c>
      <c r="C21" s="294" t="s">
        <v>162</v>
      </c>
      <c r="D21" s="294" t="s">
        <v>162</v>
      </c>
      <c r="E21" s="294"/>
      <c r="F21" s="295">
        <v>104.8</v>
      </c>
      <c r="G21" s="295">
        <v>101.84</v>
      </c>
      <c r="H21" s="295">
        <f t="shared" si="0"/>
        <v>2.95999999999999</v>
      </c>
      <c r="I21" s="296">
        <f t="shared" si="1"/>
        <v>0.97175572519084</v>
      </c>
      <c r="J21" s="294" t="s">
        <v>163</v>
      </c>
      <c r="K21" s="294" t="s">
        <v>164</v>
      </c>
    </row>
    <row r="22" s="264" customFormat="1" ht="35.1" customHeight="1" spans="1:11">
      <c r="A22" s="293"/>
      <c r="B22" s="293" t="s">
        <v>154</v>
      </c>
      <c r="C22" s="294" t="s">
        <v>165</v>
      </c>
      <c r="D22" s="294" t="s">
        <v>165</v>
      </c>
      <c r="E22" s="294" t="s">
        <v>166</v>
      </c>
      <c r="F22" s="295">
        <v>3</v>
      </c>
      <c r="G22" s="295">
        <v>2.73</v>
      </c>
      <c r="H22" s="295">
        <f t="shared" si="0"/>
        <v>0.27</v>
      </c>
      <c r="I22" s="296">
        <f t="shared" si="1"/>
        <v>0.91</v>
      </c>
      <c r="J22" s="294" t="s">
        <v>167</v>
      </c>
      <c r="K22" s="294"/>
    </row>
    <row r="23" s="265" customFormat="1" ht="35.1" customHeight="1" spans="1:11">
      <c r="A23" s="286" t="s">
        <v>122</v>
      </c>
      <c r="B23" s="297" t="s">
        <v>168</v>
      </c>
      <c r="C23" s="288"/>
      <c r="D23" s="289"/>
      <c r="E23" s="290"/>
      <c r="F23" s="291">
        <f>SUM(F24:F53)</f>
        <v>605</v>
      </c>
      <c r="G23" s="291">
        <f>SUM(G24:G53)</f>
        <v>120.7705</v>
      </c>
      <c r="H23" s="291">
        <f>SUM(H24:H53)</f>
        <v>484.2295</v>
      </c>
      <c r="I23" s="292">
        <f t="shared" si="1"/>
        <v>0.199620661157025</v>
      </c>
      <c r="J23" s="290"/>
      <c r="K23" s="290"/>
    </row>
    <row r="24" s="264" customFormat="1" ht="35.1" customHeight="1" spans="1:11">
      <c r="A24" s="293"/>
      <c r="B24" s="293" t="s">
        <v>169</v>
      </c>
      <c r="C24" s="299" t="s">
        <v>170</v>
      </c>
      <c r="D24" s="294" t="s">
        <v>171</v>
      </c>
      <c r="E24" s="294" t="s">
        <v>172</v>
      </c>
      <c r="F24" s="295">
        <v>10</v>
      </c>
      <c r="G24" s="295">
        <v>7.7369</v>
      </c>
      <c r="H24" s="295">
        <f t="shared" si="0"/>
        <v>2.2631</v>
      </c>
      <c r="I24" s="296">
        <f t="shared" si="1"/>
        <v>0.77369</v>
      </c>
      <c r="J24" s="294" t="s">
        <v>163</v>
      </c>
      <c r="K24" s="294"/>
    </row>
    <row r="25" s="264" customFormat="1" ht="51" customHeight="1" spans="1:11">
      <c r="A25" s="293"/>
      <c r="B25" s="293" t="s">
        <v>169</v>
      </c>
      <c r="C25" s="300"/>
      <c r="D25" s="294" t="s">
        <v>173</v>
      </c>
      <c r="E25" s="294" t="s">
        <v>172</v>
      </c>
      <c r="F25" s="295">
        <v>0</v>
      </c>
      <c r="G25" s="295">
        <v>5.5713</v>
      </c>
      <c r="H25" s="295">
        <f t="shared" si="0"/>
        <v>-5.5713</v>
      </c>
      <c r="I25" s="296"/>
      <c r="J25" s="294"/>
      <c r="K25" s="294" t="s">
        <v>174</v>
      </c>
    </row>
    <row r="26" s="264" customFormat="1" ht="48" customHeight="1" spans="1:11">
      <c r="A26" s="293"/>
      <c r="B26" s="293" t="s">
        <v>169</v>
      </c>
      <c r="C26" s="300"/>
      <c r="D26" s="298" t="s">
        <v>175</v>
      </c>
      <c r="E26" s="294" t="s">
        <v>172</v>
      </c>
      <c r="F26" s="295">
        <v>45</v>
      </c>
      <c r="G26" s="295"/>
      <c r="H26" s="295">
        <f t="shared" si="0"/>
        <v>45</v>
      </c>
      <c r="I26" s="296">
        <f t="shared" si="1"/>
        <v>0</v>
      </c>
      <c r="J26" s="294" t="s">
        <v>163</v>
      </c>
      <c r="K26" s="294" t="s">
        <v>176</v>
      </c>
    </row>
    <row r="27" s="264" customFormat="1" ht="35.1" customHeight="1" spans="1:11">
      <c r="A27" s="293"/>
      <c r="B27" s="293" t="s">
        <v>169</v>
      </c>
      <c r="C27" s="300"/>
      <c r="D27" s="294" t="s">
        <v>177</v>
      </c>
      <c r="E27" s="294" t="s">
        <v>172</v>
      </c>
      <c r="F27" s="295">
        <v>45</v>
      </c>
      <c r="G27" s="295"/>
      <c r="H27" s="295">
        <f t="shared" si="0"/>
        <v>45</v>
      </c>
      <c r="I27" s="296">
        <f t="shared" si="1"/>
        <v>0</v>
      </c>
      <c r="J27" s="294" t="s">
        <v>163</v>
      </c>
      <c r="K27" s="294" t="s">
        <v>178</v>
      </c>
    </row>
    <row r="28" s="264" customFormat="1" ht="35.25" customHeight="1" spans="1:11">
      <c r="A28" s="293"/>
      <c r="B28" s="293" t="s">
        <v>169</v>
      </c>
      <c r="C28" s="300"/>
      <c r="D28" s="294" t="s">
        <v>179</v>
      </c>
      <c r="E28" s="294" t="s">
        <v>172</v>
      </c>
      <c r="F28" s="295">
        <v>30</v>
      </c>
      <c r="G28" s="295">
        <v>22.3732</v>
      </c>
      <c r="H28" s="295">
        <f t="shared" si="0"/>
        <v>7.6268</v>
      </c>
      <c r="I28" s="296">
        <f t="shared" si="1"/>
        <v>0.745773333333333</v>
      </c>
      <c r="J28" s="294" t="s">
        <v>163</v>
      </c>
      <c r="K28" s="294"/>
    </row>
    <row r="29" s="264" customFormat="1" ht="69" customHeight="1" spans="1:11">
      <c r="A29" s="293"/>
      <c r="B29" s="293" t="s">
        <v>169</v>
      </c>
      <c r="C29" s="300"/>
      <c r="D29" s="294" t="s">
        <v>180</v>
      </c>
      <c r="E29" s="294" t="s">
        <v>172</v>
      </c>
      <c r="F29" s="295">
        <v>30</v>
      </c>
      <c r="G29" s="295"/>
      <c r="H29" s="295">
        <f t="shared" si="0"/>
        <v>30</v>
      </c>
      <c r="I29" s="296">
        <f t="shared" si="1"/>
        <v>0</v>
      </c>
      <c r="J29" s="294" t="s">
        <v>163</v>
      </c>
      <c r="K29" s="294" t="s">
        <v>181</v>
      </c>
    </row>
    <row r="30" s="264" customFormat="1" ht="35.1" customHeight="1" spans="1:11">
      <c r="A30" s="293"/>
      <c r="B30" s="293" t="s">
        <v>169</v>
      </c>
      <c r="C30" s="300"/>
      <c r="D30" s="294" t="s">
        <v>182</v>
      </c>
      <c r="E30" s="294" t="s">
        <v>172</v>
      </c>
      <c r="F30" s="295">
        <v>40</v>
      </c>
      <c r="G30" s="295"/>
      <c r="H30" s="295">
        <f t="shared" si="0"/>
        <v>40</v>
      </c>
      <c r="I30" s="296">
        <f t="shared" si="1"/>
        <v>0</v>
      </c>
      <c r="J30" s="294" t="s">
        <v>163</v>
      </c>
      <c r="K30" s="294" t="s">
        <v>183</v>
      </c>
    </row>
    <row r="31" s="264" customFormat="1" ht="35.1" customHeight="1" spans="1:11">
      <c r="A31" s="293"/>
      <c r="B31" s="293" t="s">
        <v>169</v>
      </c>
      <c r="C31" s="300"/>
      <c r="D31" s="294" t="s">
        <v>184</v>
      </c>
      <c r="E31" s="294" t="s">
        <v>172</v>
      </c>
      <c r="F31" s="295">
        <v>40</v>
      </c>
      <c r="G31" s="295"/>
      <c r="H31" s="295">
        <f t="shared" si="0"/>
        <v>40</v>
      </c>
      <c r="I31" s="296">
        <f t="shared" si="1"/>
        <v>0</v>
      </c>
      <c r="J31" s="294" t="s">
        <v>163</v>
      </c>
      <c r="K31" s="294" t="s">
        <v>185</v>
      </c>
    </row>
    <row r="32" s="264" customFormat="1" ht="35.1" customHeight="1" spans="1:11">
      <c r="A32" s="293"/>
      <c r="B32" s="293" t="s">
        <v>169</v>
      </c>
      <c r="C32" s="300"/>
      <c r="D32" s="294" t="s">
        <v>186</v>
      </c>
      <c r="E32" s="294" t="s">
        <v>172</v>
      </c>
      <c r="F32" s="295">
        <v>20</v>
      </c>
      <c r="G32" s="295"/>
      <c r="H32" s="295">
        <f t="shared" si="0"/>
        <v>20</v>
      </c>
      <c r="I32" s="296">
        <f t="shared" si="1"/>
        <v>0</v>
      </c>
      <c r="J32" s="294" t="s">
        <v>163</v>
      </c>
      <c r="K32" s="294" t="s">
        <v>187</v>
      </c>
    </row>
    <row r="33" s="264" customFormat="1" ht="35.1" customHeight="1" spans="1:11">
      <c r="A33" s="293"/>
      <c r="B33" s="293" t="s">
        <v>169</v>
      </c>
      <c r="C33" s="300"/>
      <c r="D33" s="294" t="s">
        <v>188</v>
      </c>
      <c r="E33" s="294" t="s">
        <v>172</v>
      </c>
      <c r="F33" s="295">
        <v>5</v>
      </c>
      <c r="G33" s="295">
        <v>0.784</v>
      </c>
      <c r="H33" s="295">
        <f t="shared" si="0"/>
        <v>4.216</v>
      </c>
      <c r="I33" s="296">
        <f t="shared" si="1"/>
        <v>0.1568</v>
      </c>
      <c r="J33" s="294" t="s">
        <v>163</v>
      </c>
      <c r="K33" s="294" t="s">
        <v>189</v>
      </c>
    </row>
    <row r="34" s="264" customFormat="1" ht="51" customHeight="1" spans="1:11">
      <c r="A34" s="293"/>
      <c r="B34" s="293" t="s">
        <v>169</v>
      </c>
      <c r="C34" s="300"/>
      <c r="D34" s="294" t="s">
        <v>190</v>
      </c>
      <c r="E34" s="294" t="s">
        <v>172</v>
      </c>
      <c r="F34" s="295">
        <v>30</v>
      </c>
      <c r="G34" s="295">
        <v>3.1857</v>
      </c>
      <c r="H34" s="295">
        <f t="shared" si="0"/>
        <v>26.8143</v>
      </c>
      <c r="I34" s="296">
        <f t="shared" si="1"/>
        <v>0.10619</v>
      </c>
      <c r="J34" s="294" t="s">
        <v>163</v>
      </c>
      <c r="K34" s="294" t="s">
        <v>191</v>
      </c>
    </row>
    <row r="35" s="264" customFormat="1" ht="48.75" customHeight="1" spans="1:11">
      <c r="A35" s="293"/>
      <c r="B35" s="293" t="s">
        <v>169</v>
      </c>
      <c r="C35" s="300"/>
      <c r="D35" s="294" t="s">
        <v>192</v>
      </c>
      <c r="E35" s="294" t="s">
        <v>172</v>
      </c>
      <c r="F35" s="301">
        <v>50</v>
      </c>
      <c r="G35" s="295"/>
      <c r="H35" s="295">
        <f t="shared" si="0"/>
        <v>50</v>
      </c>
      <c r="I35" s="296">
        <f t="shared" si="1"/>
        <v>0</v>
      </c>
      <c r="J35" s="294" t="s">
        <v>193</v>
      </c>
      <c r="K35" s="294" t="s">
        <v>194</v>
      </c>
    </row>
    <row r="36" s="264" customFormat="1" ht="45" customHeight="1" spans="1:11">
      <c r="A36" s="293"/>
      <c r="B36" s="293" t="s">
        <v>169</v>
      </c>
      <c r="C36" s="300"/>
      <c r="D36" s="294" t="s">
        <v>195</v>
      </c>
      <c r="E36" s="294" t="s">
        <v>172</v>
      </c>
      <c r="F36" s="295">
        <v>18</v>
      </c>
      <c r="G36" s="295"/>
      <c r="H36" s="295">
        <f t="shared" si="0"/>
        <v>18</v>
      </c>
      <c r="I36" s="296">
        <f t="shared" si="1"/>
        <v>0</v>
      </c>
      <c r="J36" s="294" t="s">
        <v>196</v>
      </c>
      <c r="K36" s="294" t="s">
        <v>197</v>
      </c>
    </row>
    <row r="37" s="264" customFormat="1" ht="35.1" customHeight="1" spans="1:11">
      <c r="A37" s="293"/>
      <c r="B37" s="293" t="s">
        <v>169</v>
      </c>
      <c r="C37" s="300"/>
      <c r="D37" s="294" t="s">
        <v>198</v>
      </c>
      <c r="E37" s="294" t="s">
        <v>172</v>
      </c>
      <c r="F37" s="295">
        <v>40</v>
      </c>
      <c r="G37" s="295">
        <v>40</v>
      </c>
      <c r="H37" s="295">
        <f t="shared" si="0"/>
        <v>0</v>
      </c>
      <c r="I37" s="296">
        <f t="shared" si="1"/>
        <v>1</v>
      </c>
      <c r="J37" s="294" t="s">
        <v>127</v>
      </c>
      <c r="K37" s="294"/>
    </row>
    <row r="38" s="264" customFormat="1" ht="54.75" customHeight="1" spans="1:11">
      <c r="A38" s="293"/>
      <c r="B38" s="293" t="s">
        <v>169</v>
      </c>
      <c r="C38" s="300"/>
      <c r="D38" s="294" t="s">
        <v>199</v>
      </c>
      <c r="E38" s="294" t="s">
        <v>172</v>
      </c>
      <c r="F38" s="295">
        <v>22</v>
      </c>
      <c r="G38" s="295">
        <v>21.85</v>
      </c>
      <c r="H38" s="295">
        <f t="shared" si="0"/>
        <v>0.149999999999999</v>
      </c>
      <c r="I38" s="296">
        <f t="shared" si="1"/>
        <v>0.993181818181818</v>
      </c>
      <c r="J38" s="294" t="s">
        <v>127</v>
      </c>
      <c r="K38" s="294"/>
    </row>
    <row r="39" s="264" customFormat="1" ht="45" customHeight="1" spans="1:11">
      <c r="A39" s="293"/>
      <c r="B39" s="293" t="s">
        <v>169</v>
      </c>
      <c r="C39" s="300"/>
      <c r="D39" s="294" t="s">
        <v>200</v>
      </c>
      <c r="E39" s="294" t="s">
        <v>172</v>
      </c>
      <c r="F39" s="295">
        <v>10</v>
      </c>
      <c r="G39" s="295">
        <v>5.79</v>
      </c>
      <c r="H39" s="295">
        <f t="shared" si="0"/>
        <v>4.21</v>
      </c>
      <c r="I39" s="296">
        <f t="shared" si="1"/>
        <v>0.579</v>
      </c>
      <c r="J39" s="294" t="s">
        <v>136</v>
      </c>
      <c r="K39" s="294"/>
    </row>
    <row r="40" s="264" customFormat="1" ht="53.25" customHeight="1" spans="1:11">
      <c r="A40" s="293"/>
      <c r="B40" s="293" t="s">
        <v>169</v>
      </c>
      <c r="C40" s="300"/>
      <c r="D40" s="294" t="s">
        <v>201</v>
      </c>
      <c r="E40" s="294" t="s">
        <v>172</v>
      </c>
      <c r="F40" s="295">
        <v>15</v>
      </c>
      <c r="G40" s="295"/>
      <c r="H40" s="295">
        <f t="shared" si="0"/>
        <v>15</v>
      </c>
      <c r="I40" s="296">
        <f t="shared" si="1"/>
        <v>0</v>
      </c>
      <c r="J40" s="294" t="s">
        <v>136</v>
      </c>
      <c r="K40" s="285" t="s">
        <v>202</v>
      </c>
    </row>
    <row r="41" s="264" customFormat="1" ht="42.75" customHeight="1" spans="1:11">
      <c r="A41" s="293"/>
      <c r="B41" s="293" t="s">
        <v>169</v>
      </c>
      <c r="C41" s="300"/>
      <c r="D41" s="294" t="s">
        <v>203</v>
      </c>
      <c r="E41" s="294" t="s">
        <v>172</v>
      </c>
      <c r="F41" s="295">
        <v>5</v>
      </c>
      <c r="G41" s="295"/>
      <c r="H41" s="295">
        <f t="shared" si="0"/>
        <v>5</v>
      </c>
      <c r="I41" s="296">
        <f t="shared" si="1"/>
        <v>0</v>
      </c>
      <c r="J41" s="294" t="s">
        <v>136</v>
      </c>
      <c r="K41" s="285" t="s">
        <v>202</v>
      </c>
    </row>
    <row r="42" s="264" customFormat="1" ht="63.75" customHeight="1" spans="1:11">
      <c r="A42" s="293"/>
      <c r="B42" s="293" t="s">
        <v>169</v>
      </c>
      <c r="C42" s="300"/>
      <c r="D42" s="294" t="s">
        <v>204</v>
      </c>
      <c r="E42" s="294" t="s">
        <v>172</v>
      </c>
      <c r="F42" s="295">
        <v>22</v>
      </c>
      <c r="G42" s="295"/>
      <c r="H42" s="295">
        <f t="shared" si="0"/>
        <v>22</v>
      </c>
      <c r="I42" s="296">
        <f t="shared" si="1"/>
        <v>0</v>
      </c>
      <c r="J42" s="294" t="s">
        <v>136</v>
      </c>
      <c r="K42" s="294" t="s">
        <v>205</v>
      </c>
    </row>
    <row r="43" s="264" customFormat="1" ht="35.1" customHeight="1" spans="1:11">
      <c r="A43" s="293"/>
      <c r="B43" s="293" t="s">
        <v>169</v>
      </c>
      <c r="C43" s="300"/>
      <c r="D43" s="294" t="s">
        <v>206</v>
      </c>
      <c r="E43" s="294" t="s">
        <v>172</v>
      </c>
      <c r="F43" s="295">
        <v>28</v>
      </c>
      <c r="G43" s="295"/>
      <c r="H43" s="295">
        <f t="shared" si="0"/>
        <v>28</v>
      </c>
      <c r="I43" s="296">
        <f t="shared" si="1"/>
        <v>0</v>
      </c>
      <c r="J43" s="294" t="s">
        <v>207</v>
      </c>
      <c r="K43" s="298" t="s">
        <v>208</v>
      </c>
    </row>
    <row r="44" s="264" customFormat="1" ht="35.1" customHeight="1" spans="1:11">
      <c r="A44" s="293"/>
      <c r="B44" s="293" t="s">
        <v>169</v>
      </c>
      <c r="C44" s="300"/>
      <c r="D44" s="294" t="s">
        <v>209</v>
      </c>
      <c r="E44" s="294" t="s">
        <v>172</v>
      </c>
      <c r="F44" s="295">
        <v>2</v>
      </c>
      <c r="G44" s="295">
        <v>1.29</v>
      </c>
      <c r="H44" s="295">
        <f t="shared" si="0"/>
        <v>0.71</v>
      </c>
      <c r="I44" s="296">
        <f t="shared" si="1"/>
        <v>0.645</v>
      </c>
      <c r="J44" s="294" t="s">
        <v>207</v>
      </c>
      <c r="K44" s="294"/>
    </row>
    <row r="45" s="264" customFormat="1" ht="48" customHeight="1" spans="1:11">
      <c r="A45" s="293"/>
      <c r="B45" s="293" t="s">
        <v>169</v>
      </c>
      <c r="C45" s="300"/>
      <c r="D45" s="294" t="s">
        <v>210</v>
      </c>
      <c r="E45" s="294" t="s">
        <v>172</v>
      </c>
      <c r="F45" s="295">
        <v>0.5</v>
      </c>
      <c r="G45" s="295">
        <v>0.12</v>
      </c>
      <c r="H45" s="295">
        <f t="shared" si="0"/>
        <v>0.38</v>
      </c>
      <c r="I45" s="296">
        <f t="shared" si="1"/>
        <v>0.24</v>
      </c>
      <c r="J45" s="294" t="s">
        <v>211</v>
      </c>
      <c r="K45" s="294" t="s">
        <v>212</v>
      </c>
    </row>
    <row r="46" s="264" customFormat="1" ht="35.1" customHeight="1" spans="1:11">
      <c r="A46" s="293"/>
      <c r="B46" s="293" t="s">
        <v>169</v>
      </c>
      <c r="C46" s="300"/>
      <c r="D46" s="294" t="s">
        <v>213</v>
      </c>
      <c r="E46" s="294" t="s">
        <v>172</v>
      </c>
      <c r="F46" s="301">
        <v>3.5</v>
      </c>
      <c r="G46" s="295">
        <v>2.41</v>
      </c>
      <c r="H46" s="295">
        <f t="shared" si="0"/>
        <v>1.09</v>
      </c>
      <c r="I46" s="296">
        <f t="shared" si="1"/>
        <v>0.688571428571429</v>
      </c>
      <c r="J46" s="294" t="s">
        <v>214</v>
      </c>
      <c r="K46" s="294" t="s">
        <v>215</v>
      </c>
    </row>
    <row r="47" s="264" customFormat="1" ht="35.1" customHeight="1" spans="1:11">
      <c r="A47" s="293"/>
      <c r="B47" s="293" t="s">
        <v>169</v>
      </c>
      <c r="C47" s="302"/>
      <c r="D47" s="294" t="s">
        <v>216</v>
      </c>
      <c r="E47" s="294" t="s">
        <v>172</v>
      </c>
      <c r="F47" s="301">
        <v>4</v>
      </c>
      <c r="G47" s="295">
        <v>1.64</v>
      </c>
      <c r="H47" s="295">
        <f t="shared" si="0"/>
        <v>2.36</v>
      </c>
      <c r="I47" s="296">
        <f t="shared" si="1"/>
        <v>0.41</v>
      </c>
      <c r="J47" s="294" t="s">
        <v>214</v>
      </c>
      <c r="K47" s="294" t="s">
        <v>215</v>
      </c>
    </row>
    <row r="48" s="264" customFormat="1" ht="47.25" customHeight="1" spans="1:11">
      <c r="A48" s="293"/>
      <c r="B48" s="293" t="s">
        <v>169</v>
      </c>
      <c r="C48" s="299" t="s">
        <v>217</v>
      </c>
      <c r="D48" s="294" t="s">
        <v>218</v>
      </c>
      <c r="E48" s="294" t="s">
        <v>172</v>
      </c>
      <c r="F48" s="295">
        <v>33</v>
      </c>
      <c r="G48" s="295"/>
      <c r="H48" s="295">
        <f t="shared" si="0"/>
        <v>33</v>
      </c>
      <c r="I48" s="296">
        <f t="shared" si="1"/>
        <v>0</v>
      </c>
      <c r="J48" s="294" t="s">
        <v>163</v>
      </c>
      <c r="K48" s="294" t="s">
        <v>219</v>
      </c>
    </row>
    <row r="49" s="264" customFormat="1" ht="35.1" customHeight="1" spans="1:12">
      <c r="A49" s="293"/>
      <c r="B49" s="293" t="s">
        <v>169</v>
      </c>
      <c r="C49" s="300"/>
      <c r="D49" s="294" t="s">
        <v>220</v>
      </c>
      <c r="E49" s="294" t="s">
        <v>172</v>
      </c>
      <c r="F49" s="295">
        <v>12</v>
      </c>
      <c r="G49" s="295">
        <v>8.0194</v>
      </c>
      <c r="H49" s="295">
        <f t="shared" si="0"/>
        <v>3.9806</v>
      </c>
      <c r="I49" s="296">
        <f t="shared" si="1"/>
        <v>0.668283333333333</v>
      </c>
      <c r="J49" s="294" t="s">
        <v>163</v>
      </c>
      <c r="K49" s="294"/>
    </row>
    <row r="50" s="264" customFormat="1" ht="35.1" customHeight="1" spans="1:12">
      <c r="A50" s="293"/>
      <c r="B50" s="293" t="s">
        <v>169</v>
      </c>
      <c r="C50" s="300"/>
      <c r="D50" s="294" t="s">
        <v>221</v>
      </c>
      <c r="E50" s="294" t="s">
        <v>172</v>
      </c>
      <c r="F50" s="295">
        <v>15</v>
      </c>
      <c r="G50" s="295"/>
      <c r="H50" s="295">
        <f t="shared" si="0"/>
        <v>15</v>
      </c>
      <c r="I50" s="296">
        <f t="shared" si="1"/>
        <v>0</v>
      </c>
      <c r="J50" s="294" t="s">
        <v>163</v>
      </c>
      <c r="K50" s="294" t="s">
        <v>222</v>
      </c>
    </row>
    <row r="51" s="264" customFormat="1" ht="35.1" customHeight="1" spans="1:12">
      <c r="A51" s="293"/>
      <c r="B51" s="293" t="s">
        <v>169</v>
      </c>
      <c r="C51" s="300"/>
      <c r="D51" s="294" t="s">
        <v>223</v>
      </c>
      <c r="E51" s="294" t="s">
        <v>172</v>
      </c>
      <c r="F51" s="295">
        <v>12</v>
      </c>
      <c r="G51" s="295"/>
      <c r="H51" s="295">
        <f t="shared" si="0"/>
        <v>12</v>
      </c>
      <c r="I51" s="296">
        <f t="shared" si="1"/>
        <v>0</v>
      </c>
      <c r="J51" s="294" t="s">
        <v>163</v>
      </c>
      <c r="K51" s="294" t="s">
        <v>219</v>
      </c>
    </row>
    <row r="52" s="264" customFormat="1" ht="35.1" customHeight="1" spans="1:12">
      <c r="A52" s="293"/>
      <c r="B52" s="293" t="s">
        <v>169</v>
      </c>
      <c r="C52" s="300"/>
      <c r="D52" s="294" t="s">
        <v>224</v>
      </c>
      <c r="E52" s="294" t="s">
        <v>172</v>
      </c>
      <c r="F52" s="295">
        <v>8</v>
      </c>
      <c r="G52" s="295"/>
      <c r="H52" s="295">
        <f t="shared" si="0"/>
        <v>8</v>
      </c>
      <c r="I52" s="296">
        <f t="shared" si="1"/>
        <v>0</v>
      </c>
      <c r="J52" s="294" t="s">
        <v>163</v>
      </c>
      <c r="K52" s="294" t="s">
        <v>219</v>
      </c>
    </row>
    <row r="53" s="264" customFormat="1" ht="35.1" customHeight="1" spans="1:12">
      <c r="A53" s="293"/>
      <c r="B53" s="293" t="s">
        <v>169</v>
      </c>
      <c r="C53" s="302"/>
      <c r="D53" s="294" t="s">
        <v>225</v>
      </c>
      <c r="E53" s="294" t="s">
        <v>172</v>
      </c>
      <c r="F53" s="295">
        <v>10</v>
      </c>
      <c r="G53" s="295"/>
      <c r="H53" s="295">
        <f t="shared" si="0"/>
        <v>10</v>
      </c>
      <c r="I53" s="296">
        <f t="shared" si="1"/>
        <v>0</v>
      </c>
      <c r="J53" s="294" t="s">
        <v>163</v>
      </c>
      <c r="K53" s="294" t="s">
        <v>219</v>
      </c>
    </row>
    <row r="54" s="265" customFormat="1" ht="35.1" customHeight="1" spans="1:12">
      <c r="A54" s="286" t="s">
        <v>122</v>
      </c>
      <c r="B54" s="297" t="s">
        <v>226</v>
      </c>
      <c r="C54" s="288"/>
      <c r="D54" s="289"/>
      <c r="E54" s="290"/>
      <c r="F54" s="291">
        <f>F55</f>
        <v>40</v>
      </c>
      <c r="G54" s="291">
        <v>15.46</v>
      </c>
      <c r="H54" s="291">
        <f t="shared" si="0"/>
        <v>24.54</v>
      </c>
      <c r="I54" s="292">
        <f t="shared" si="1"/>
        <v>0.3865</v>
      </c>
      <c r="J54" s="290"/>
      <c r="K54" s="290"/>
    </row>
    <row r="55" s="264" customFormat="1" ht="35.1" customHeight="1" spans="1:12">
      <c r="A55" s="293"/>
      <c r="B55" s="293" t="s">
        <v>227</v>
      </c>
      <c r="C55" s="294" t="s">
        <v>228</v>
      </c>
      <c r="D55" s="294" t="s">
        <v>228</v>
      </c>
      <c r="E55" s="294" t="s">
        <v>229</v>
      </c>
      <c r="F55" s="295">
        <v>40</v>
      </c>
      <c r="G55" s="295">
        <v>11.47</v>
      </c>
      <c r="H55" s="295">
        <f t="shared" si="0"/>
        <v>28.53</v>
      </c>
      <c r="I55" s="296">
        <f t="shared" si="1"/>
        <v>0.28675</v>
      </c>
      <c r="J55" s="294" t="s">
        <v>230</v>
      </c>
      <c r="K55" s="294" t="s">
        <v>231</v>
      </c>
    </row>
    <row r="56" s="265" customFormat="1" ht="35.1" customHeight="1" spans="1:12">
      <c r="A56" s="286" t="s">
        <v>122</v>
      </c>
      <c r="B56" s="297" t="s">
        <v>232</v>
      </c>
      <c r="C56" s="288"/>
      <c r="D56" s="289"/>
      <c r="E56" s="290"/>
      <c r="F56" s="291">
        <f>F57+F58+F59+F60+F61+F62+F63</f>
        <v>232.66</v>
      </c>
      <c r="G56" s="291">
        <f>G57+G58+G59+G60+G61+G62+G63</f>
        <v>121.68</v>
      </c>
      <c r="H56" s="291">
        <f>H57+H58+H59+H60+H61+H62+H63</f>
        <v>110.98</v>
      </c>
      <c r="I56" s="292">
        <f t="shared" si="1"/>
        <v>0.522994928221439</v>
      </c>
      <c r="J56" s="290"/>
      <c r="K56" s="290"/>
    </row>
    <row r="57" s="264" customFormat="1" ht="35.1" customHeight="1" spans="1:12">
      <c r="A57" s="293"/>
      <c r="B57" s="293" t="s">
        <v>233</v>
      </c>
      <c r="C57" s="294" t="s">
        <v>234</v>
      </c>
      <c r="D57" s="294" t="s">
        <v>234</v>
      </c>
      <c r="E57" s="294" t="s">
        <v>235</v>
      </c>
      <c r="F57" s="301">
        <v>20</v>
      </c>
      <c r="G57" s="295">
        <v>0</v>
      </c>
      <c r="H57" s="295">
        <f t="shared" si="0"/>
        <v>20</v>
      </c>
      <c r="I57" s="296">
        <f t="shared" si="1"/>
        <v>0</v>
      </c>
      <c r="J57" s="294" t="s">
        <v>214</v>
      </c>
      <c r="K57" s="294" t="s">
        <v>236</v>
      </c>
    </row>
    <row r="58" s="264" customFormat="1" ht="35.1" customHeight="1" spans="1:12">
      <c r="A58" s="293"/>
      <c r="B58" s="293" t="s">
        <v>233</v>
      </c>
      <c r="C58" s="294" t="s">
        <v>237</v>
      </c>
      <c r="D58" s="294" t="s">
        <v>237</v>
      </c>
      <c r="E58" s="294" t="s">
        <v>237</v>
      </c>
      <c r="F58" s="295">
        <v>40</v>
      </c>
      <c r="G58" s="295">
        <v>34.26</v>
      </c>
      <c r="H58" s="295">
        <f t="shared" si="0"/>
        <v>5.74</v>
      </c>
      <c r="I58" s="296">
        <f t="shared" si="1"/>
        <v>0.8565</v>
      </c>
      <c r="J58" s="294" t="s">
        <v>230</v>
      </c>
      <c r="K58" s="294"/>
    </row>
    <row r="59" s="264" customFormat="1" ht="35.1" customHeight="1" spans="1:12">
      <c r="A59" s="293"/>
      <c r="B59" s="293" t="s">
        <v>233</v>
      </c>
      <c r="C59" s="294" t="s">
        <v>238</v>
      </c>
      <c r="D59" s="294" t="s">
        <v>239</v>
      </c>
      <c r="E59" s="294" t="s">
        <v>239</v>
      </c>
      <c r="F59" s="295">
        <v>4</v>
      </c>
      <c r="G59" s="295">
        <v>0.25</v>
      </c>
      <c r="H59" s="295">
        <f t="shared" si="0"/>
        <v>3.75</v>
      </c>
      <c r="I59" s="296">
        <f t="shared" si="1"/>
        <v>0.0625</v>
      </c>
      <c r="J59" s="294" t="s">
        <v>230</v>
      </c>
      <c r="K59" s="294"/>
    </row>
    <row r="60" s="264" customFormat="1" ht="35.1" customHeight="1" spans="1:12">
      <c r="A60" s="293"/>
      <c r="B60" s="293" t="s">
        <v>233</v>
      </c>
      <c r="C60" s="294" t="s">
        <v>240</v>
      </c>
      <c r="D60" s="294" t="s">
        <v>240</v>
      </c>
      <c r="E60" s="294" t="s">
        <v>240</v>
      </c>
      <c r="F60" s="295">
        <v>10</v>
      </c>
      <c r="G60" s="295">
        <v>0.97</v>
      </c>
      <c r="H60" s="295">
        <f t="shared" si="0"/>
        <v>9.03</v>
      </c>
      <c r="I60" s="296">
        <f t="shared" si="1"/>
        <v>0.097</v>
      </c>
      <c r="J60" s="294" t="s">
        <v>230</v>
      </c>
      <c r="K60" s="294"/>
    </row>
    <row r="61" s="264" customFormat="1" ht="35.1" customHeight="1" spans="1:12">
      <c r="A61" s="293"/>
      <c r="B61" s="293" t="s">
        <v>233</v>
      </c>
      <c r="C61" s="294" t="s">
        <v>241</v>
      </c>
      <c r="D61" s="294" t="s">
        <v>241</v>
      </c>
      <c r="E61" s="294" t="s">
        <v>126</v>
      </c>
      <c r="F61" s="295">
        <v>10.7</v>
      </c>
      <c r="G61" s="295">
        <v>1.83</v>
      </c>
      <c r="H61" s="295">
        <f t="shared" si="0"/>
        <v>8.87</v>
      </c>
      <c r="I61" s="296">
        <f t="shared" si="1"/>
        <v>0.171028037383178</v>
      </c>
      <c r="J61" s="294" t="s">
        <v>214</v>
      </c>
      <c r="K61" s="294" t="s">
        <v>242</v>
      </c>
    </row>
    <row r="62" s="264" customFormat="1" ht="89.25" customHeight="1" spans="1:12">
      <c r="A62" s="293"/>
      <c r="B62" s="293" t="s">
        <v>233</v>
      </c>
      <c r="C62" s="294" t="s">
        <v>243</v>
      </c>
      <c r="D62" s="294" t="s">
        <v>243</v>
      </c>
      <c r="E62" s="294" t="s">
        <v>244</v>
      </c>
      <c r="F62" s="295">
        <v>32.4</v>
      </c>
      <c r="G62" s="295">
        <v>0</v>
      </c>
      <c r="H62" s="295">
        <f t="shared" si="0"/>
        <v>32.4</v>
      </c>
      <c r="I62" s="296">
        <f t="shared" si="1"/>
        <v>0</v>
      </c>
      <c r="J62" s="294" t="s">
        <v>142</v>
      </c>
      <c r="K62" s="303" t="s">
        <v>245</v>
      </c>
      <c r="L62" s="264" t="s">
        <v>246</v>
      </c>
    </row>
    <row r="63" s="264" customFormat="1" ht="35.1" customHeight="1" spans="1:12">
      <c r="A63" s="293"/>
      <c r="B63" s="293" t="s">
        <v>233</v>
      </c>
      <c r="C63" s="294" t="s">
        <v>247</v>
      </c>
      <c r="D63" s="294" t="s">
        <v>248</v>
      </c>
      <c r="E63" s="294"/>
      <c r="F63" s="304">
        <v>115.56</v>
      </c>
      <c r="G63" s="304">
        <v>84.37</v>
      </c>
      <c r="H63" s="304">
        <f t="shared" si="0"/>
        <v>31.19</v>
      </c>
      <c r="I63" s="305">
        <f t="shared" si="1"/>
        <v>0.730096919349256</v>
      </c>
      <c r="J63" s="294" t="s">
        <v>230</v>
      </c>
      <c r="K63" s="294"/>
    </row>
    <row r="64" spans="1:12">
      <c r="A64" s="306"/>
      <c r="B64" s="306"/>
      <c r="C64" s="307"/>
      <c r="D64" s="307"/>
      <c r="E64" s="307"/>
      <c r="F64" s="308"/>
      <c r="G64" s="308"/>
      <c r="H64" s="308"/>
      <c r="I64" s="309"/>
      <c r="J64" s="307"/>
      <c r="K64" s="308"/>
    </row>
    <row r="65" spans="1:11">
      <c r="A65" s="306"/>
      <c r="B65" s="306"/>
      <c r="C65" s="307"/>
      <c r="D65" s="307"/>
      <c r="E65" s="307"/>
      <c r="F65" s="308"/>
      <c r="G65" s="308"/>
      <c r="H65" s="308"/>
      <c r="I65" s="309"/>
      <c r="J65" s="307"/>
      <c r="K65" s="308"/>
    </row>
    <row r="66" spans="1:11">
      <c r="A66" s="306"/>
      <c r="B66" s="306"/>
      <c r="C66" s="307"/>
      <c r="D66" s="307"/>
      <c r="E66" s="307"/>
      <c r="F66" s="308"/>
      <c r="G66" s="308"/>
      <c r="H66" s="308"/>
      <c r="I66" s="309"/>
      <c r="J66" s="307"/>
      <c r="K66" s="308"/>
    </row>
    <row r="67" spans="1:11">
      <c r="A67" s="306"/>
      <c r="B67" s="306"/>
      <c r="C67" s="307"/>
      <c r="D67" s="307"/>
      <c r="E67" s="307"/>
      <c r="F67" s="308"/>
      <c r="G67" s="308"/>
      <c r="H67" s="308"/>
      <c r="I67" s="309"/>
      <c r="J67" s="307"/>
      <c r="K67" s="308"/>
    </row>
    <row r="68" spans="1:11">
      <c r="A68" s="306"/>
      <c r="B68" s="306"/>
      <c r="C68" s="307"/>
      <c r="D68" s="307"/>
      <c r="E68" s="307"/>
      <c r="F68" s="308"/>
      <c r="G68" s="308"/>
      <c r="H68" s="308"/>
      <c r="I68" s="309"/>
      <c r="J68" s="307"/>
      <c r="K68" s="308"/>
    </row>
    <row r="69" spans="1:11">
      <c r="A69" s="306"/>
      <c r="B69" s="306"/>
      <c r="C69" s="307"/>
      <c r="D69" s="307"/>
      <c r="E69" s="307"/>
      <c r="F69" s="308"/>
      <c r="G69" s="308"/>
      <c r="H69" s="308"/>
      <c r="I69" s="309"/>
      <c r="J69" s="307"/>
      <c r="K69" s="308"/>
    </row>
    <row r="70" spans="1:11">
      <c r="A70" s="306"/>
      <c r="B70" s="306"/>
      <c r="C70" s="307"/>
      <c r="D70" s="307"/>
      <c r="E70" s="307"/>
      <c r="F70" s="308"/>
      <c r="G70" s="308"/>
      <c r="H70" s="308"/>
      <c r="I70" s="309"/>
      <c r="J70" s="307"/>
      <c r="K70" s="308"/>
    </row>
    <row r="71" spans="1:11">
      <c r="A71" s="306"/>
      <c r="B71" s="306"/>
      <c r="C71" s="307"/>
      <c r="D71" s="307"/>
      <c r="E71" s="307"/>
      <c r="F71" s="308"/>
      <c r="G71" s="308"/>
      <c r="H71" s="308"/>
      <c r="I71" s="309"/>
      <c r="J71" s="307"/>
      <c r="K71" s="308"/>
    </row>
    <row r="72" spans="1:11">
      <c r="A72" s="306"/>
      <c r="B72" s="306"/>
      <c r="C72" s="307"/>
      <c r="D72" s="307"/>
      <c r="E72" s="307"/>
      <c r="F72" s="308"/>
      <c r="G72" s="308"/>
      <c r="H72" s="308"/>
      <c r="I72" s="309"/>
      <c r="J72" s="307"/>
      <c r="K72" s="308"/>
    </row>
    <row r="73" spans="1:11">
      <c r="C73" s="270"/>
      <c r="D73" s="307"/>
      <c r="E73" s="307"/>
      <c r="F73" s="310"/>
      <c r="G73" s="310"/>
      <c r="H73" s="310"/>
      <c r="I73" s="311"/>
      <c r="J73" s="307"/>
      <c r="K73" s="270"/>
    </row>
  </sheetData>
  <autoFilter xmlns:etc="http://www.wps.cn/officeDocument/2017/etCustomData" ref="A3:K63" etc:filterBottomFollowUsedRange="0">
    <extLst/>
  </autoFilter>
  <mergeCells count="12">
    <mergeCell ref="A1:F1"/>
    <mergeCell ref="A4:E4"/>
    <mergeCell ref="B5:D5"/>
    <mergeCell ref="B8:D8"/>
    <mergeCell ref="B11:D11"/>
    <mergeCell ref="B16:D16"/>
    <mergeCell ref="B18:D18"/>
    <mergeCell ref="B23:D23"/>
    <mergeCell ref="B54:D54"/>
    <mergeCell ref="B56:D56"/>
    <mergeCell ref="C24:C47"/>
    <mergeCell ref="C48:C53"/>
  </mergeCells>
  <printOptions horizontalCentered="1"/>
  <pageMargins left="0.393055555555556" right="0.393055555555556" top="0.393055555555556" bottom="0.393055555555556" header="0.314583333333333" footer="0.314583333333333"/>
  <pageSetup paperSize="9" scale="71" orientation="landscape" blackAndWhite="1" errors="blank"/>
  <headerFooter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DC22"/>
  <sheetViews>
    <sheetView zoomScale="90" zoomScaleNormal="90" topLeftCell="F1" workbookViewId="0">
      <pane xSplit="5" ySplit="10" topLeftCell="K11" activePane="bottomRight" state="frozen"/>
      <selection/>
      <selection pane="topRight"/>
      <selection pane="bottomLeft"/>
      <selection pane="bottomRight" activeCell="W26" sqref="W26"/>
    </sheetView>
  </sheetViews>
  <sheetFormatPr defaultColWidth="9" defaultRowHeight="14.25"/>
  <cols>
    <col min="1" max="1" width="7" style="4" hidden="1" customWidth="1"/>
    <col min="2" max="2" width="6.38333333333333" style="4" hidden="1" customWidth="1"/>
    <col min="3" max="3" width="11.3833333333333" style="4" hidden="1" customWidth="1"/>
    <col min="4" max="4" width="3.75" style="4" hidden="1" customWidth="1"/>
    <col min="5" max="5" width="5.75" style="4" hidden="1" customWidth="1"/>
    <col min="6" max="6" width="7.25" style="4" hidden="1" customWidth="1"/>
    <col min="7" max="7" width="8" style="4" hidden="1" customWidth="1"/>
    <col min="8" max="8" width="8.13333333333333" style="4" hidden="1" customWidth="1"/>
    <col min="9" max="9" width="10.1333333333333" style="5" customWidth="1"/>
    <col min="10" max="10" width="24.3833333333333" style="6" customWidth="1"/>
    <col min="11" max="13" width="10.6333333333333" style="7" customWidth="1"/>
    <col min="14" max="14" width="10.6333333333333" style="8" customWidth="1"/>
    <col min="15" max="15" width="9.25" style="9" customWidth="1"/>
    <col min="16" max="16" width="8.25" style="9" customWidth="1"/>
    <col min="17" max="17" width="9.13333333333333" style="10" customWidth="1"/>
    <col min="18" max="18" width="8.25" style="11" customWidth="1"/>
    <col min="19" max="20" width="6.63333333333333" style="11" customWidth="1"/>
    <col min="21" max="21" width="7.25" style="10" customWidth="1"/>
    <col min="22" max="22" width="8" style="10" customWidth="1"/>
    <col min="23" max="27" width="6.63333333333333" style="10" customWidth="1"/>
    <col min="28" max="28" width="9.63333333333333" style="4" hidden="1" customWidth="1"/>
    <col min="29" max="29" width="7.88333333333333" style="4" hidden="1" customWidth="1"/>
    <col min="30" max="30" width="7.13333333333333" style="4" hidden="1" customWidth="1"/>
    <col min="31" max="31" width="9.5" style="4" hidden="1" customWidth="1"/>
    <col min="32" max="32" width="7.25" style="4" hidden="1" customWidth="1"/>
    <col min="33" max="34" width="6.75" style="12" hidden="1" customWidth="1"/>
    <col min="35" max="35" width="14.3833333333333" style="13" hidden="1" customWidth="1"/>
    <col min="36" max="37" width="14.1333333333333" style="13" hidden="1" customWidth="1"/>
    <col min="38" max="38" width="14.3833333333333" style="13" hidden="1" customWidth="1"/>
    <col min="39" max="39" width="13.6333333333333" style="14" hidden="1" customWidth="1"/>
    <col min="40" max="40" width="13.5" style="14" hidden="1" customWidth="1"/>
    <col min="41" max="41" width="12.6333333333333" style="15" hidden="1" customWidth="1"/>
    <col min="42" max="42" width="12.1333333333333" style="15" hidden="1" customWidth="1"/>
    <col min="43" max="43" width="12.1333333333333" style="14" hidden="1" customWidth="1"/>
    <col min="44" max="44" width="13.8833333333333" style="14" hidden="1" customWidth="1"/>
    <col min="45" max="45" width="12.75" style="15" hidden="1" customWidth="1"/>
    <col min="46" max="46" width="11.6333333333333" style="15" hidden="1" customWidth="1"/>
    <col min="47" max="47" width="12.6333333333333" style="15" hidden="1" customWidth="1"/>
    <col min="48" max="48" width="13.25" style="15" hidden="1" customWidth="1"/>
    <col min="49" max="49" width="13.6333333333333" style="15" hidden="1" customWidth="1"/>
    <col min="50" max="50" width="13" style="15" hidden="1" customWidth="1"/>
    <col min="51" max="52" width="12.75" style="15" hidden="1" customWidth="1"/>
    <col min="53" max="53" width="13.1333333333333" style="15" hidden="1" customWidth="1"/>
    <col min="54" max="54" width="13" style="15" hidden="1" customWidth="1"/>
    <col min="55" max="55" width="12.3833333333333" style="15" hidden="1" customWidth="1"/>
    <col min="56" max="56" width="12.6333333333333" style="15" hidden="1" customWidth="1"/>
    <col min="57" max="59" width="11.6333333333333" style="15" hidden="1" customWidth="1"/>
    <col min="60" max="60" width="13" style="15" hidden="1" customWidth="1"/>
    <col min="61" max="61" width="12.25" style="15" hidden="1" customWidth="1"/>
    <col min="62" max="62" width="11.6333333333333" style="15" hidden="1" customWidth="1"/>
    <col min="63" max="68" width="11.6333333333333" style="14" hidden="1" customWidth="1"/>
    <col min="69" max="69" width="13" style="15" hidden="1" customWidth="1"/>
    <col min="70" max="70" width="13.3833333333333" style="15" hidden="1" customWidth="1"/>
    <col min="71" max="71" width="11.6333333333333" style="15" hidden="1" customWidth="1"/>
    <col min="72" max="72" width="13" style="15" hidden="1" customWidth="1"/>
    <col min="73" max="73" width="11.5" style="16" hidden="1" customWidth="1"/>
    <col min="74" max="75" width="13" style="15" hidden="1" customWidth="1"/>
    <col min="76" max="76" width="12.6333333333333" style="15" hidden="1" customWidth="1"/>
    <col min="77" max="77" width="12.25" style="15" hidden="1" customWidth="1"/>
    <col min="78" max="78" width="12.3833333333333" style="15" hidden="1" customWidth="1"/>
    <col min="79" max="79" width="12.25" style="15" hidden="1" customWidth="1"/>
    <col min="80" max="80" width="12.8833333333333" style="15" hidden="1" customWidth="1"/>
    <col min="81" max="81" width="13.6333333333333" style="15" hidden="1" customWidth="1"/>
    <col min="82" max="82" width="13" style="16" customWidth="1"/>
    <col min="83" max="83" width="11.5" style="16" customWidth="1"/>
    <col min="84" max="84" width="10.25" style="15" customWidth="1"/>
    <col min="85" max="85" width="9.75" style="15" customWidth="1"/>
    <col min="86" max="86" width="13.75" style="4" customWidth="1"/>
    <col min="87" max="88" width="12.6333333333333" style="17" customWidth="1"/>
    <col min="89" max="89" width="12.5" style="4" customWidth="1"/>
    <col min="90" max="91" width="8.25" style="4" customWidth="1"/>
    <col min="92" max="92" width="10.8833333333333" style="18" customWidth="1"/>
    <col min="93" max="93" width="9" style="18" hidden="1" customWidth="1"/>
    <col min="94" max="95" width="9" style="18"/>
    <col min="96" max="96" width="11.8833333333333" style="18" customWidth="1"/>
    <col min="97" max="97" width="12.6333333333333" style="18" customWidth="1"/>
    <col min="98" max="99" width="9" style="18"/>
    <col min="100" max="100" width="9.63333333333333" style="18" customWidth="1"/>
    <col min="101" max="107" width="9" style="18"/>
    <col min="108" max="16384" width="9" style="4"/>
  </cols>
  <sheetData>
    <row r="1" spans="1:107">
      <c r="AI1" s="19">
        <v>267321</v>
      </c>
      <c r="AJ1" s="20" t="e">
        <f>AI11-AI1</f>
        <v>#REF!</v>
      </c>
      <c r="AL1" s="21"/>
    </row>
    <row r="2" spans="1:107">
      <c r="H2" s="22" t="s">
        <v>249</v>
      </c>
      <c r="J2" s="23" t="s">
        <v>250</v>
      </c>
      <c r="K2" s="24" t="s">
        <v>251</v>
      </c>
      <c r="BK2" s="25"/>
      <c r="BZ2" s="26"/>
    </row>
    <row r="3" spans="1:107">
      <c r="H3" s="27" t="s">
        <v>252</v>
      </c>
      <c r="I3" s="28"/>
      <c r="J3" s="29" t="s">
        <v>253</v>
      </c>
      <c r="AI3" s="30" t="e">
        <f>AI11-SUM(AI13:AI13,#REF!,#REF!,#REF!,#REF!,#REF!,#REF!,#REF!)</f>
        <v>#REF!</v>
      </c>
      <c r="AJ3" s="30" t="e">
        <f>AJ11-SUM(AJ13:AJ13,#REF!,#REF!,#REF!,#REF!,#REF!,#REF!,#REF!)</f>
        <v>#REF!</v>
      </c>
      <c r="AK3" s="30" t="e">
        <f>AK11-SUM(AK13:AK13,#REF!,#REF!,#REF!,#REF!,#REF!,#REF!,#REF!)</f>
        <v>#REF!</v>
      </c>
      <c r="AL3" s="30"/>
      <c r="AM3" s="31" t="e">
        <f>AM11-SUM(AM13:AM13,#REF!,#REF!,#REF!,#REF!,#REF!,#REF!,#REF!)</f>
        <v>#REF!</v>
      </c>
      <c r="AN3" s="31" t="e">
        <f>AN11-SUM(AN13:AN13,#REF!,#REF!,#REF!,#REF!,#REF!,#REF!,#REF!)</f>
        <v>#REF!</v>
      </c>
      <c r="AO3" s="31" t="e">
        <f>AO11-SUM(AO13:AO13,#REF!,#REF!,#REF!,#REF!,#REF!,#REF!,#REF!)</f>
        <v>#REF!</v>
      </c>
      <c r="AP3" s="31" t="e">
        <f>AP11-SUM(AP13:AP13,#REF!,#REF!,#REF!,#REF!,#REF!,#REF!,#REF!)</f>
        <v>#REF!</v>
      </c>
      <c r="AQ3" s="31" t="e">
        <f>AQ11-SUM(AQ13:AQ13,#REF!,#REF!,#REF!,#REF!,#REF!,#REF!,#REF!)</f>
        <v>#REF!</v>
      </c>
      <c r="AR3" s="31"/>
      <c r="AS3" s="31" t="e">
        <f>AS11-SUM(AS13:AS13,#REF!,#REF!,#REF!,#REF!,#REF!,#REF!,#REF!)</f>
        <v>#REF!</v>
      </c>
      <c r="AT3" s="31" t="e">
        <f>AT11-SUM(AT13:AT13,#REF!,#REF!,#REF!,#REF!,#REF!,#REF!,#REF!)</f>
        <v>#REF!</v>
      </c>
      <c r="AU3" s="31" t="e">
        <f>AU11-SUM(AU13:AU13,#REF!,#REF!,#REF!,#REF!,#REF!,#REF!,#REF!)</f>
        <v>#REF!</v>
      </c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 t="e">
        <f>BI11-SUM(BI13:BI13,#REF!,#REF!,#REF!,#REF!,#REF!,#REF!,#REF!)</f>
        <v>#REF!</v>
      </c>
      <c r="BJ3" s="31" t="e">
        <f>BJ11-SUM(BJ13:BJ13,#REF!,#REF!,#REF!,#REF!,#REF!,#REF!,#REF!)</f>
        <v>#REF!</v>
      </c>
      <c r="BK3" s="31" t="e">
        <f>BK11-SUM(BK13:BK13,#REF!,#REF!,#REF!,#REF!,#REF!,#REF!,#REF!)</f>
        <v>#REF!</v>
      </c>
      <c r="BL3" s="31"/>
      <c r="BM3" s="31"/>
      <c r="BN3" s="31"/>
      <c r="BO3" s="31"/>
      <c r="BP3" s="31"/>
      <c r="BQ3" s="31" t="e">
        <f>BQ11-SUM(BQ13:BQ13,#REF!,#REF!,#REF!,#REF!,#REF!,#REF!,#REF!)</f>
        <v>#REF!</v>
      </c>
      <c r="BR3" s="31"/>
      <c r="BS3" s="31"/>
      <c r="BT3" s="31"/>
      <c r="BU3" s="32" t="e">
        <f>BU11-SUM(BU13:BU13,#REF!,#REF!,#REF!,#REF!,#REF!,#REF!,#REF!)</f>
        <v>#REF!</v>
      </c>
      <c r="BV3" s="31" t="e">
        <f>BV11-SUM(BV13:BV13,#REF!,#REF!,#REF!,#REF!,#REF!,#REF!,#REF!)</f>
        <v>#REF!</v>
      </c>
      <c r="BW3" s="31" t="e">
        <f>BW11-SUM(BW13:BW13,#REF!,#REF!,#REF!,#REF!,#REF!,#REF!,#REF!)</f>
        <v>#REF!</v>
      </c>
      <c r="BX3" s="31" t="e">
        <f>BX11-SUM(BX13:BX13,#REF!,#REF!,#REF!,#REF!,#REF!,#REF!,#REF!)</f>
        <v>#REF!</v>
      </c>
      <c r="BY3" s="31" t="e">
        <f>BY11-SUM(BY13:BY13,#REF!,#REF!,#REF!,#REF!,#REF!,#REF!,#REF!)</f>
        <v>#REF!</v>
      </c>
      <c r="BZ3" s="31" t="e">
        <f>BZ11-SUM(BZ13:BZ13,#REF!,#REF!,#REF!,#REF!,#REF!,#REF!,#REF!)</f>
        <v>#REF!</v>
      </c>
      <c r="CA3" s="31"/>
      <c r="CB3" s="31"/>
      <c r="CC3" s="31"/>
      <c r="CD3" s="32" t="e">
        <f>CD11-SUM(CD13:CD13,#REF!,#REF!,#REF!,#REF!,#REF!,#REF!,#REF!)</f>
        <v>#REF!</v>
      </c>
      <c r="CE3" s="32" t="e">
        <f>CE11-SUM(CE13:CE13,#REF!,#REF!,#REF!,#REF!,#REF!,#REF!,#REF!)</f>
        <v>#REF!</v>
      </c>
      <c r="CF3" s="31" t="e">
        <f>CF11-SUM(CF13:CF13,#REF!,#REF!,#REF!,#REF!,#REF!,#REF!,#REF!)</f>
        <v>#REF!</v>
      </c>
      <c r="CG3" s="31" t="e">
        <f>CG11-SUM(CG13:CG13,#REF!,#REF!,#REF!,#REF!,#REF!,#REF!,#REF!)</f>
        <v>#REF!</v>
      </c>
      <c r="CH3" s="30" t="e">
        <f>CH11-SUM(CH13:CH13,#REF!,#REF!,#REF!,#REF!,#REF!,#REF!,#REF!)</f>
        <v>#REF!</v>
      </c>
      <c r="CI3" s="31"/>
      <c r="CJ3" s="31"/>
      <c r="CK3" s="30" t="e">
        <f>CK11-SUM(CK13:CK13,#REF!,#REF!,#REF!,#REF!,#REF!,#REF!,#REF!)</f>
        <v>#REF!</v>
      </c>
    </row>
    <row r="4" ht="18.75" customHeight="1" spans="1:107">
      <c r="A4" s="33"/>
      <c r="B4" s="33"/>
      <c r="C4" s="33"/>
      <c r="D4" s="33"/>
      <c r="E4" s="33"/>
      <c r="H4" s="34" t="s">
        <v>254</v>
      </c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</row>
    <row r="5" ht="15" spans="1:107">
      <c r="A5" s="36"/>
      <c r="B5" s="36"/>
      <c r="C5" s="36"/>
      <c r="D5" s="36"/>
      <c r="E5" s="36"/>
      <c r="H5" s="37" t="s">
        <v>255</v>
      </c>
      <c r="J5" s="38" t="s">
        <v>256</v>
      </c>
      <c r="K5" s="39"/>
      <c r="L5" s="39"/>
      <c r="M5" s="39"/>
      <c r="N5" s="40"/>
      <c r="O5" s="41"/>
      <c r="P5" s="41"/>
      <c r="Q5" s="42"/>
      <c r="R5" s="41" t="s">
        <v>257</v>
      </c>
      <c r="S5" s="41"/>
      <c r="T5" s="41"/>
      <c r="U5" s="42"/>
      <c r="V5" s="43"/>
      <c r="W5" s="43"/>
      <c r="X5" s="43"/>
      <c r="Y5" s="43"/>
      <c r="Z5" s="43"/>
      <c r="AA5" s="42"/>
      <c r="AI5" s="20"/>
      <c r="AM5" s="44">
        <v>3.3048</v>
      </c>
      <c r="AQ5" s="45"/>
      <c r="AR5" s="46"/>
      <c r="AS5" s="44">
        <v>3.6</v>
      </c>
      <c r="AU5" s="44">
        <v>2.4</v>
      </c>
      <c r="AV5" s="44">
        <v>1.4</v>
      </c>
      <c r="AW5" s="44">
        <v>1.60572</v>
      </c>
      <c r="AY5" s="44">
        <v>1.284576</v>
      </c>
      <c r="BA5" s="44">
        <v>1.861</v>
      </c>
      <c r="BB5" s="44">
        <v>0.7444</v>
      </c>
      <c r="BC5" s="47">
        <v>0.5118</v>
      </c>
      <c r="BD5" s="47">
        <v>0.5118</v>
      </c>
      <c r="BE5" s="47">
        <v>0.0279</v>
      </c>
      <c r="BF5" s="47">
        <v>0.0744</v>
      </c>
      <c r="BR5" s="44">
        <v>0.375</v>
      </c>
      <c r="BU5" s="48" t="e">
        <f>SUBTOTAL(9,BU11:BU9696)</f>
        <v>#REF!</v>
      </c>
      <c r="BV5" s="47">
        <f>2.0344+0.2728</f>
        <v>2.3072</v>
      </c>
      <c r="BW5" s="47">
        <v>4.1484</v>
      </c>
      <c r="BX5" s="49">
        <v>0.8</v>
      </c>
      <c r="BY5" s="50">
        <v>1.21584</v>
      </c>
      <c r="BZ5" s="49">
        <v>0.85</v>
      </c>
      <c r="CA5" s="47">
        <v>0.2727</v>
      </c>
      <c r="CB5" s="47">
        <v>0.399</v>
      </c>
      <c r="CC5" s="51"/>
      <c r="CE5" s="52"/>
      <c r="CF5" s="26"/>
      <c r="CG5" s="26"/>
      <c r="CH5" s="53"/>
      <c r="CI5" s="54"/>
      <c r="CJ5" s="54"/>
      <c r="CK5" s="53"/>
      <c r="CL5" s="4" t="s">
        <v>109</v>
      </c>
    </row>
    <row r="6" s="1" customFormat="1" ht="15" customHeight="1" spans="1:107">
      <c r="A6" s="55" t="s">
        <v>258</v>
      </c>
      <c r="B6" s="56" t="s">
        <v>259</v>
      </c>
      <c r="C6" s="56" t="s">
        <v>260</v>
      </c>
      <c r="D6" s="56" t="s">
        <v>261</v>
      </c>
      <c r="E6" s="57" t="s">
        <v>262</v>
      </c>
      <c r="F6" s="57" t="s">
        <v>263</v>
      </c>
      <c r="G6" s="57" t="s">
        <v>264</v>
      </c>
      <c r="H6" s="57" t="s">
        <v>264</v>
      </c>
      <c r="I6" s="58" t="s">
        <v>265</v>
      </c>
      <c r="J6" s="56" t="s">
        <v>266</v>
      </c>
      <c r="K6" s="59" t="s">
        <v>267</v>
      </c>
      <c r="L6" s="55"/>
      <c r="M6" s="59" t="s">
        <v>268</v>
      </c>
      <c r="N6" s="55"/>
      <c r="O6" s="56" t="s">
        <v>269</v>
      </c>
      <c r="P6" s="56" t="s">
        <v>270</v>
      </c>
      <c r="Q6" s="60" t="s">
        <v>271</v>
      </c>
      <c r="R6" s="59" t="s">
        <v>272</v>
      </c>
      <c r="S6" s="61"/>
      <c r="T6" s="55"/>
      <c r="U6" s="62" t="s">
        <v>273</v>
      </c>
      <c r="V6" s="63" t="s">
        <v>274</v>
      </c>
      <c r="W6" s="64"/>
      <c r="X6" s="64"/>
      <c r="Y6" s="64"/>
      <c r="Z6" s="65" t="s">
        <v>275</v>
      </c>
      <c r="AA6" s="66"/>
      <c r="AB6" s="67" t="s">
        <v>276</v>
      </c>
      <c r="AC6" s="68"/>
      <c r="AD6" s="68"/>
      <c r="AE6" s="68"/>
      <c r="AF6" s="68"/>
      <c r="AG6" s="68"/>
      <c r="AH6" s="69"/>
      <c r="AI6" s="70" t="s">
        <v>277</v>
      </c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71"/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/>
      <c r="CJ6" s="71"/>
      <c r="CK6" s="71"/>
      <c r="CL6" s="71"/>
      <c r="CM6" s="72"/>
      <c r="CN6" s="73"/>
      <c r="CO6" s="74"/>
      <c r="CP6" s="75"/>
      <c r="CQ6" s="75"/>
      <c r="CR6" s="75"/>
      <c r="CS6" s="75"/>
      <c r="CT6" s="76"/>
      <c r="CU6" s="75"/>
      <c r="CV6" s="75"/>
      <c r="CW6" s="75"/>
      <c r="CX6" s="77"/>
      <c r="CY6" s="77"/>
      <c r="CZ6" s="77"/>
      <c r="DA6" s="77"/>
      <c r="DB6" s="77"/>
      <c r="DC6" s="77"/>
    </row>
    <row r="7" s="1" customFormat="1" customHeight="1" spans="1:107">
      <c r="A7" s="78"/>
      <c r="B7" s="79"/>
      <c r="C7" s="79"/>
      <c r="D7" s="79"/>
      <c r="E7" s="80"/>
      <c r="F7" s="80"/>
      <c r="G7" s="80"/>
      <c r="H7" s="80"/>
      <c r="I7" s="81"/>
      <c r="J7" s="79"/>
      <c r="K7" s="82"/>
      <c r="L7" s="78"/>
      <c r="M7" s="82"/>
      <c r="N7" s="78"/>
      <c r="O7" s="79"/>
      <c r="P7" s="79"/>
      <c r="Q7" s="83"/>
      <c r="R7" s="82"/>
      <c r="S7" s="84"/>
      <c r="T7" s="78"/>
      <c r="U7" s="85"/>
      <c r="V7" s="86"/>
      <c r="W7" s="87"/>
      <c r="X7" s="87"/>
      <c r="Y7" s="87"/>
      <c r="Z7" s="88"/>
      <c r="AA7" s="66"/>
      <c r="AB7" s="89" t="s">
        <v>278</v>
      </c>
      <c r="AC7" s="90" t="s">
        <v>279</v>
      </c>
      <c r="AD7" s="91" t="s">
        <v>280</v>
      </c>
      <c r="AE7" s="91" t="s">
        <v>281</v>
      </c>
      <c r="AF7" s="90" t="s">
        <v>282</v>
      </c>
      <c r="AG7" s="92" t="s">
        <v>283</v>
      </c>
      <c r="AH7" s="93" t="s">
        <v>284</v>
      </c>
      <c r="AI7" s="72" t="s">
        <v>285</v>
      </c>
      <c r="AJ7" s="59" t="s">
        <v>286</v>
      </c>
      <c r="AK7" s="94" t="s">
        <v>287</v>
      </c>
      <c r="AL7" s="95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6"/>
      <c r="BL7" s="96"/>
      <c r="BM7" s="96"/>
      <c r="BN7" s="96"/>
      <c r="BO7" s="96"/>
      <c r="BP7" s="96"/>
      <c r="BQ7" s="96"/>
      <c r="BR7" s="96"/>
      <c r="BS7" s="96"/>
      <c r="BT7" s="97"/>
      <c r="BU7" s="98" t="s">
        <v>288</v>
      </c>
      <c r="BV7" s="98"/>
      <c r="BW7" s="98"/>
      <c r="BX7" s="98"/>
      <c r="BY7" s="98"/>
      <c r="BZ7" s="98"/>
      <c r="CA7" s="98"/>
      <c r="CB7" s="98"/>
      <c r="CC7" s="98"/>
      <c r="CD7" s="99" t="s">
        <v>289</v>
      </c>
      <c r="CE7" s="100"/>
      <c r="CF7" s="100"/>
      <c r="CG7" s="100"/>
      <c r="CH7" s="100"/>
      <c r="CI7" s="100"/>
      <c r="CJ7" s="100"/>
      <c r="CK7" s="101"/>
      <c r="CL7" s="61" t="s">
        <v>290</v>
      </c>
      <c r="CM7" s="102" t="s">
        <v>291</v>
      </c>
      <c r="CN7" s="73"/>
      <c r="CO7" s="74"/>
      <c r="CP7" s="75"/>
      <c r="CQ7" s="75"/>
      <c r="CR7" s="75"/>
      <c r="CS7" s="75"/>
      <c r="CT7" s="76"/>
      <c r="CU7" s="75"/>
      <c r="CV7" s="75"/>
      <c r="CW7" s="75"/>
      <c r="CX7" s="77"/>
      <c r="CY7" s="77"/>
      <c r="CZ7" s="77"/>
      <c r="DA7" s="77"/>
      <c r="DB7" s="77"/>
      <c r="DC7" s="77"/>
    </row>
    <row r="8" s="1" customFormat="1" ht="13.5" customHeight="1" spans="1:107">
      <c r="A8" s="78"/>
      <c r="B8" s="79"/>
      <c r="C8" s="79"/>
      <c r="D8" s="79"/>
      <c r="E8" s="80"/>
      <c r="F8" s="80"/>
      <c r="G8" s="80"/>
      <c r="H8" s="80"/>
      <c r="I8" s="81"/>
      <c r="J8" s="79"/>
      <c r="K8" s="82"/>
      <c r="L8" s="78"/>
      <c r="M8" s="82"/>
      <c r="N8" s="78"/>
      <c r="O8" s="79"/>
      <c r="P8" s="79"/>
      <c r="Q8" s="83"/>
      <c r="R8" s="82"/>
      <c r="S8" s="84"/>
      <c r="T8" s="78"/>
      <c r="U8" s="85"/>
      <c r="V8" s="86"/>
      <c r="W8" s="87"/>
      <c r="X8" s="87"/>
      <c r="Y8" s="87"/>
      <c r="Z8" s="88"/>
      <c r="AA8" s="66"/>
      <c r="AB8" s="103"/>
      <c r="AC8" s="104"/>
      <c r="AD8" s="105"/>
      <c r="AE8" s="105"/>
      <c r="AF8" s="104"/>
      <c r="AG8" s="106"/>
      <c r="AH8" s="107"/>
      <c r="AI8" s="108"/>
      <c r="AJ8" s="82"/>
      <c r="AK8" s="109" t="s">
        <v>292</v>
      </c>
      <c r="AL8" s="110"/>
      <c r="AM8" s="110"/>
      <c r="AN8" s="110"/>
      <c r="AO8" s="110"/>
      <c r="AP8" s="110"/>
      <c r="AQ8" s="110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10"/>
      <c r="BD8" s="110"/>
      <c r="BE8" s="110"/>
      <c r="BF8" s="110"/>
      <c r="BG8" s="110"/>
      <c r="BH8" s="110"/>
      <c r="BI8" s="110"/>
      <c r="BJ8" s="110"/>
      <c r="BK8" s="110"/>
      <c r="BL8" s="110"/>
      <c r="BM8" s="110"/>
      <c r="BN8" s="110"/>
      <c r="BO8" s="110"/>
      <c r="BP8" s="111"/>
      <c r="BQ8" s="110" t="s">
        <v>293</v>
      </c>
      <c r="BR8" s="110"/>
      <c r="BS8" s="110"/>
      <c r="BT8" s="112"/>
      <c r="BU8" s="113"/>
      <c r="BV8" s="113"/>
      <c r="BW8" s="113"/>
      <c r="BX8" s="113"/>
      <c r="BY8" s="113"/>
      <c r="BZ8" s="113"/>
      <c r="CA8" s="113"/>
      <c r="CB8" s="113"/>
      <c r="CC8" s="113"/>
      <c r="CD8" s="114" t="s">
        <v>294</v>
      </c>
      <c r="CE8" s="115" t="s">
        <v>280</v>
      </c>
      <c r="CF8" s="116"/>
      <c r="CG8" s="117"/>
      <c r="CH8" s="118" t="s">
        <v>295</v>
      </c>
      <c r="CI8" s="119" t="s">
        <v>296</v>
      </c>
      <c r="CJ8" s="118" t="s">
        <v>297</v>
      </c>
      <c r="CK8" s="120" t="s">
        <v>298</v>
      </c>
      <c r="CL8" s="84"/>
      <c r="CM8" s="102"/>
      <c r="CN8" s="73"/>
      <c r="CO8" s="74"/>
      <c r="CP8" s="75"/>
      <c r="CQ8" s="75"/>
      <c r="CR8" s="75"/>
      <c r="CS8" s="75"/>
      <c r="CT8" s="76"/>
      <c r="CU8" s="75"/>
      <c r="CV8" s="75"/>
      <c r="CW8" s="75"/>
      <c r="CX8" s="77"/>
      <c r="CY8" s="77"/>
      <c r="CZ8" s="77"/>
      <c r="DA8" s="77"/>
      <c r="DB8" s="77"/>
      <c r="DC8" s="77"/>
    </row>
    <row r="9" s="1" customFormat="1" customHeight="1" spans="1:107">
      <c r="A9" s="78"/>
      <c r="B9" s="79"/>
      <c r="C9" s="79"/>
      <c r="D9" s="79"/>
      <c r="E9" s="80"/>
      <c r="F9" s="80"/>
      <c r="G9" s="80"/>
      <c r="H9" s="80"/>
      <c r="I9" s="81"/>
      <c r="J9" s="79"/>
      <c r="K9" s="121"/>
      <c r="L9" s="122"/>
      <c r="M9" s="121"/>
      <c r="N9" s="122"/>
      <c r="O9" s="79"/>
      <c r="P9" s="123"/>
      <c r="Q9" s="83"/>
      <c r="R9" s="121"/>
      <c r="S9" s="124"/>
      <c r="T9" s="122"/>
      <c r="U9" s="85"/>
      <c r="V9" s="125"/>
      <c r="W9" s="126"/>
      <c r="X9" s="126"/>
      <c r="Y9" s="126"/>
      <c r="Z9" s="88"/>
      <c r="AA9" s="66"/>
      <c r="AB9" s="103"/>
      <c r="AC9" s="104"/>
      <c r="AD9" s="105"/>
      <c r="AE9" s="105"/>
      <c r="AF9" s="104"/>
      <c r="AG9" s="106"/>
      <c r="AH9" s="107"/>
      <c r="AI9" s="108"/>
      <c r="AJ9" s="82"/>
      <c r="AK9" s="127" t="s">
        <v>299</v>
      </c>
      <c r="AL9" s="128" t="s">
        <v>300</v>
      </c>
      <c r="AM9" s="129"/>
      <c r="AN9" s="129"/>
      <c r="AO9" s="129"/>
      <c r="AP9" s="129"/>
      <c r="AQ9" s="129"/>
      <c r="AR9" s="129"/>
      <c r="AS9" s="129"/>
      <c r="AT9" s="129"/>
      <c r="AU9" s="129"/>
      <c r="AV9" s="129"/>
      <c r="AW9" s="129"/>
      <c r="AX9" s="129"/>
      <c r="AY9" s="130"/>
      <c r="AZ9" s="128" t="s">
        <v>301</v>
      </c>
      <c r="BA9" s="129"/>
      <c r="BB9" s="129"/>
      <c r="BC9" s="129"/>
      <c r="BD9" s="129"/>
      <c r="BE9" s="129"/>
      <c r="BF9" s="129"/>
      <c r="BG9" s="130"/>
      <c r="BH9" s="128" t="s">
        <v>275</v>
      </c>
      <c r="BI9" s="129"/>
      <c r="BJ9" s="129"/>
      <c r="BK9" s="129"/>
      <c r="BL9" s="129"/>
      <c r="BM9" s="129"/>
      <c r="BN9" s="129"/>
      <c r="BO9" s="129"/>
      <c r="BP9" s="130"/>
      <c r="BQ9" s="131" t="s">
        <v>294</v>
      </c>
      <c r="BR9" s="132" t="s">
        <v>272</v>
      </c>
      <c r="BS9" s="133"/>
      <c r="BT9" s="134"/>
      <c r="BU9" s="135"/>
      <c r="BV9" s="135"/>
      <c r="BW9" s="135"/>
      <c r="BX9" s="135"/>
      <c r="BY9" s="135"/>
      <c r="BZ9" s="135"/>
      <c r="CA9" s="135"/>
      <c r="CB9" s="135"/>
      <c r="CC9" s="135"/>
      <c r="CD9" s="136"/>
      <c r="CE9" s="137"/>
      <c r="CF9" s="138"/>
      <c r="CG9" s="139"/>
      <c r="CH9" s="140"/>
      <c r="CI9" s="119"/>
      <c r="CJ9" s="140"/>
      <c r="CK9" s="141"/>
      <c r="CL9" s="84"/>
      <c r="CM9" s="102"/>
      <c r="CN9" s="73"/>
      <c r="CO9" s="74"/>
      <c r="CP9" s="75"/>
      <c r="CQ9" s="75"/>
      <c r="CR9" s="75"/>
      <c r="CS9" s="75"/>
      <c r="CT9" s="76"/>
      <c r="CU9" s="75"/>
      <c r="CV9" s="75"/>
      <c r="CW9" s="75"/>
      <c r="CX9" s="77"/>
      <c r="CY9" s="77"/>
      <c r="CZ9" s="77"/>
      <c r="DA9" s="77"/>
      <c r="DB9" s="77"/>
      <c r="DC9" s="77"/>
    </row>
    <row r="10" s="1" customFormat="1" ht="54" spans="1:107">
      <c r="A10" s="122"/>
      <c r="B10" s="123"/>
      <c r="C10" s="123"/>
      <c r="D10" s="123"/>
      <c r="E10" s="142"/>
      <c r="F10" s="142"/>
      <c r="G10" s="142"/>
      <c r="H10" s="142"/>
      <c r="I10" s="143"/>
      <c r="J10" s="123"/>
      <c r="K10" s="102" t="s">
        <v>302</v>
      </c>
      <c r="L10" s="102" t="s">
        <v>303</v>
      </c>
      <c r="M10" s="102" t="s">
        <v>302</v>
      </c>
      <c r="N10" s="102" t="s">
        <v>303</v>
      </c>
      <c r="O10" s="123"/>
      <c r="P10" s="102" t="s">
        <v>304</v>
      </c>
      <c r="Q10" s="144"/>
      <c r="R10" s="102" t="s">
        <v>304</v>
      </c>
      <c r="S10" s="102" t="s">
        <v>305</v>
      </c>
      <c r="T10" s="102" t="s">
        <v>306</v>
      </c>
      <c r="U10" s="145"/>
      <c r="V10" s="88" t="s">
        <v>294</v>
      </c>
      <c r="W10" s="88" t="s">
        <v>307</v>
      </c>
      <c r="X10" s="88" t="s">
        <v>308</v>
      </c>
      <c r="Y10" s="66" t="s">
        <v>309</v>
      </c>
      <c r="Z10" s="146" t="s">
        <v>310</v>
      </c>
      <c r="AA10" s="147" t="s">
        <v>311</v>
      </c>
      <c r="AB10" s="148"/>
      <c r="AC10" s="149"/>
      <c r="AD10" s="150"/>
      <c r="AE10" s="150"/>
      <c r="AF10" s="149"/>
      <c r="AG10" s="151"/>
      <c r="AH10" s="152"/>
      <c r="AI10" s="153"/>
      <c r="AJ10" s="121"/>
      <c r="AK10" s="154"/>
      <c r="AL10" s="153" t="s">
        <v>294</v>
      </c>
      <c r="AM10" s="155" t="s">
        <v>312</v>
      </c>
      <c r="AN10" s="155" t="s">
        <v>313</v>
      </c>
      <c r="AO10" s="156" t="s">
        <v>314</v>
      </c>
      <c r="AP10" s="157" t="s">
        <v>315</v>
      </c>
      <c r="AQ10" s="155" t="s">
        <v>316</v>
      </c>
      <c r="AR10" s="158" t="s">
        <v>317</v>
      </c>
      <c r="AS10" s="157" t="s">
        <v>318</v>
      </c>
      <c r="AT10" s="157" t="s">
        <v>319</v>
      </c>
      <c r="AU10" s="157" t="s">
        <v>320</v>
      </c>
      <c r="AV10" s="159" t="s">
        <v>321</v>
      </c>
      <c r="AW10" s="160" t="s">
        <v>322</v>
      </c>
      <c r="AX10" s="160" t="s">
        <v>323</v>
      </c>
      <c r="AY10" s="160" t="s">
        <v>324</v>
      </c>
      <c r="AZ10" s="160" t="s">
        <v>294</v>
      </c>
      <c r="BA10" s="160" t="s">
        <v>325</v>
      </c>
      <c r="BB10" s="160" t="s">
        <v>326</v>
      </c>
      <c r="BC10" s="160" t="s">
        <v>327</v>
      </c>
      <c r="BD10" s="160" t="s">
        <v>328</v>
      </c>
      <c r="BE10" s="160" t="s">
        <v>329</v>
      </c>
      <c r="BF10" s="160" t="s">
        <v>330</v>
      </c>
      <c r="BG10" s="160" t="s">
        <v>331</v>
      </c>
      <c r="BH10" s="160" t="s">
        <v>294</v>
      </c>
      <c r="BI10" s="160" t="s">
        <v>332</v>
      </c>
      <c r="BJ10" s="160" t="s">
        <v>333</v>
      </c>
      <c r="BK10" s="161" t="s">
        <v>334</v>
      </c>
      <c r="BL10" s="160" t="s">
        <v>335</v>
      </c>
      <c r="BM10" s="160" t="s">
        <v>336</v>
      </c>
      <c r="BN10" s="160" t="s">
        <v>337</v>
      </c>
      <c r="BO10" s="160" t="s">
        <v>338</v>
      </c>
      <c r="BP10" s="160" t="s">
        <v>339</v>
      </c>
      <c r="BQ10" s="157"/>
      <c r="BR10" s="162" t="s">
        <v>340</v>
      </c>
      <c r="BS10" s="162" t="s">
        <v>341</v>
      </c>
      <c r="BT10" s="163" t="s">
        <v>342</v>
      </c>
      <c r="BU10" s="164" t="s">
        <v>294</v>
      </c>
      <c r="BV10" s="162" t="s">
        <v>343</v>
      </c>
      <c r="BW10" s="162" t="s">
        <v>344</v>
      </c>
      <c r="BX10" s="162" t="s">
        <v>345</v>
      </c>
      <c r="BY10" s="162" t="s">
        <v>346</v>
      </c>
      <c r="BZ10" s="165" t="s">
        <v>347</v>
      </c>
      <c r="CA10" s="166" t="s">
        <v>348</v>
      </c>
      <c r="CB10" s="166" t="s">
        <v>328</v>
      </c>
      <c r="CC10" s="163" t="s">
        <v>342</v>
      </c>
      <c r="CD10" s="167"/>
      <c r="CE10" s="168" t="s">
        <v>349</v>
      </c>
      <c r="CF10" s="162" t="s">
        <v>350</v>
      </c>
      <c r="CG10" s="162" t="s">
        <v>351</v>
      </c>
      <c r="CH10" s="169"/>
      <c r="CI10" s="119"/>
      <c r="CJ10" s="169"/>
      <c r="CK10" s="170"/>
      <c r="CL10" s="124"/>
      <c r="CM10" s="102"/>
      <c r="CN10" s="171"/>
      <c r="CO10" s="172" t="s">
        <v>352</v>
      </c>
      <c r="CP10" s="173"/>
      <c r="CQ10" s="173"/>
      <c r="CR10" s="84"/>
      <c r="CS10" s="84"/>
      <c r="CT10" s="76"/>
      <c r="CU10" s="75"/>
      <c r="CV10" s="174"/>
      <c r="CW10" s="173"/>
      <c r="CX10" s="77"/>
      <c r="CY10" s="84"/>
      <c r="CZ10" s="84"/>
      <c r="DA10" s="77"/>
      <c r="DB10" s="84"/>
      <c r="DC10" s="84"/>
    </row>
    <row r="11" s="2" customFormat="1" ht="24.95" hidden="1" customHeight="1" spans="1:107">
      <c r="A11" s="175"/>
      <c r="B11" s="176"/>
      <c r="C11" s="176"/>
      <c r="D11" s="176"/>
      <c r="E11" s="176"/>
      <c r="F11" s="176"/>
      <c r="G11" s="176"/>
      <c r="H11" s="176"/>
      <c r="I11" s="177" t="s">
        <v>353</v>
      </c>
      <c r="J11" s="178" t="s">
        <v>120</v>
      </c>
      <c r="K11" s="179"/>
      <c r="L11" s="178"/>
      <c r="M11" s="178"/>
      <c r="N11" s="178"/>
      <c r="O11" s="178"/>
      <c r="P11" s="180" t="e">
        <f>P12+#REF!+#REF!+#REF!+#REF!</f>
        <v>#REF!</v>
      </c>
      <c r="Q11" s="180" t="e">
        <f>Q12+#REF!+#REF!+#REF!+#REF!</f>
        <v>#REF!</v>
      </c>
      <c r="R11" s="180" t="e">
        <f>R12+#REF!+#REF!+#REF!+#REF!</f>
        <v>#REF!</v>
      </c>
      <c r="S11" s="180" t="e">
        <f>S12+#REF!+#REF!+#REF!+#REF!</f>
        <v>#REF!</v>
      </c>
      <c r="T11" s="180" t="e">
        <f>T12+#REF!+#REF!+#REF!+#REF!</f>
        <v>#REF!</v>
      </c>
      <c r="U11" s="180" t="e">
        <f>U12+#REF!+#REF!+#REF!+#REF!</f>
        <v>#REF!</v>
      </c>
      <c r="V11" s="180" t="e">
        <f>V12+#REF!+#REF!+#REF!+#REF!</f>
        <v>#REF!</v>
      </c>
      <c r="W11" s="180" t="e">
        <f>W12+#REF!+#REF!+#REF!+#REF!</f>
        <v>#REF!</v>
      </c>
      <c r="X11" s="180" t="e">
        <f>X12+#REF!+#REF!+#REF!+#REF!</f>
        <v>#REF!</v>
      </c>
      <c r="Y11" s="180" t="e">
        <f>Y12+#REF!+#REF!+#REF!+#REF!</f>
        <v>#REF!</v>
      </c>
      <c r="Z11" s="180" t="e">
        <f>Z12+#REF!+#REF!+#REF!+#REF!</f>
        <v>#REF!</v>
      </c>
      <c r="AA11" s="181" t="e">
        <f>AA12+#REF!+#REF!+#REF!+#REF!</f>
        <v>#REF!</v>
      </c>
      <c r="AB11" s="182"/>
      <c r="AC11" s="183"/>
      <c r="AD11" s="183"/>
      <c r="AE11" s="183"/>
      <c r="AF11" s="183"/>
      <c r="AG11" s="183"/>
      <c r="AH11" s="184"/>
      <c r="AI11" s="185" t="e">
        <f>AI12+#REF!+#REF!+#REF!+#REF!</f>
        <v>#REF!</v>
      </c>
      <c r="AJ11" s="186" t="e">
        <f>AJ12+#REF!+#REF!+#REF!+#REF!</f>
        <v>#REF!</v>
      </c>
      <c r="AK11" s="187" t="e">
        <f>AK12+#REF!+#REF!+#REF!+#REF!</f>
        <v>#REF!</v>
      </c>
      <c r="AL11" s="188" t="e">
        <f>AL12+#REF!+#REF!+#REF!+#REF!</f>
        <v>#REF!</v>
      </c>
      <c r="AM11" s="189" t="e">
        <f>AM12+#REF!+#REF!+#REF!+#REF!</f>
        <v>#REF!</v>
      </c>
      <c r="AN11" s="189" t="e">
        <f>AN12+#REF!+#REF!+#REF!+#REF!</f>
        <v>#REF!</v>
      </c>
      <c r="AO11" s="189" t="e">
        <f>AO12+#REF!+#REF!+#REF!+#REF!</f>
        <v>#REF!</v>
      </c>
      <c r="AP11" s="189" t="e">
        <f>AP12+#REF!+#REF!+#REF!+#REF!</f>
        <v>#REF!</v>
      </c>
      <c r="AQ11" s="189" t="e">
        <f>AQ12+#REF!+#REF!+#REF!+#REF!</f>
        <v>#REF!</v>
      </c>
      <c r="AR11" s="189" t="e">
        <f>AR12+#REF!+#REF!+#REF!+#REF!</f>
        <v>#REF!</v>
      </c>
      <c r="AS11" s="189" t="e">
        <f>AS12+#REF!+#REF!+#REF!+#REF!</f>
        <v>#REF!</v>
      </c>
      <c r="AT11" s="189" t="e">
        <f>AT12+#REF!+#REF!+#REF!+#REF!</f>
        <v>#REF!</v>
      </c>
      <c r="AU11" s="189" t="e">
        <f>AU12+#REF!+#REF!+#REF!+#REF!</f>
        <v>#REF!</v>
      </c>
      <c r="AV11" s="189" t="e">
        <f>AV12+#REF!+#REF!+#REF!+#REF!</f>
        <v>#REF!</v>
      </c>
      <c r="AW11" s="190" t="e">
        <f>AW12+#REF!+#REF!+#REF!+#REF!</f>
        <v>#REF!</v>
      </c>
      <c r="AX11" s="189" t="e">
        <f>AX12+#REF!+#REF!+#REF!+#REF!</f>
        <v>#REF!</v>
      </c>
      <c r="AY11" s="185" t="e">
        <f>AY12+#REF!+#REF!+#REF!+#REF!</f>
        <v>#REF!</v>
      </c>
      <c r="AZ11" s="189" t="e">
        <f>AZ12+#REF!+#REF!+#REF!+#REF!</f>
        <v>#REF!</v>
      </c>
      <c r="BA11" s="189" t="e">
        <f>BA12+#REF!+#REF!+#REF!+#REF!</f>
        <v>#REF!</v>
      </c>
      <c r="BB11" s="189" t="e">
        <f>BB12+#REF!+#REF!+#REF!+#REF!</f>
        <v>#REF!</v>
      </c>
      <c r="BC11" s="189" t="e">
        <f>BC12+#REF!+#REF!+#REF!+#REF!</f>
        <v>#REF!</v>
      </c>
      <c r="BD11" s="189" t="e">
        <f>BD12+#REF!+#REF!+#REF!+#REF!</f>
        <v>#REF!</v>
      </c>
      <c r="BE11" s="189" t="e">
        <f>BE12+#REF!+#REF!+#REF!+#REF!</f>
        <v>#REF!</v>
      </c>
      <c r="BF11" s="189" t="e">
        <f>BF12+#REF!+#REF!+#REF!+#REF!</f>
        <v>#REF!</v>
      </c>
      <c r="BG11" s="190" t="e">
        <f>BG12+#REF!+#REF!+#REF!+#REF!</f>
        <v>#REF!</v>
      </c>
      <c r="BH11" s="189" t="e">
        <f>BH12+#REF!+#REF!+#REF!+#REF!</f>
        <v>#REF!</v>
      </c>
      <c r="BI11" s="185" t="e">
        <f>BI12+#REF!+#REF!+#REF!+#REF!</f>
        <v>#REF!</v>
      </c>
      <c r="BJ11" s="189" t="e">
        <f>BJ12+#REF!+#REF!+#REF!+#REF!</f>
        <v>#REF!</v>
      </c>
      <c r="BK11" s="190" t="e">
        <f>BK12+#REF!+#REF!+#REF!+#REF!</f>
        <v>#REF!</v>
      </c>
      <c r="BL11" s="190" t="e">
        <f>BL12+#REF!+#REF!+#REF!+#REF!</f>
        <v>#REF!</v>
      </c>
      <c r="BM11" s="190" t="e">
        <f>BM12+#REF!+#REF!+#REF!+#REF!</f>
        <v>#REF!</v>
      </c>
      <c r="BN11" s="190" t="e">
        <f>BN12+#REF!+#REF!+#REF!+#REF!</f>
        <v>#REF!</v>
      </c>
      <c r="BO11" s="190" t="e">
        <f>BO12+#REF!+#REF!+#REF!+#REF!</f>
        <v>#REF!</v>
      </c>
      <c r="BP11" s="190" t="e">
        <f>BP12+#REF!+#REF!+#REF!+#REF!</f>
        <v>#REF!</v>
      </c>
      <c r="BQ11" s="189" t="e">
        <f>BQ12+#REF!+#REF!+#REF!+#REF!</f>
        <v>#REF!</v>
      </c>
      <c r="BR11" s="189" t="e">
        <f>BR12+#REF!+#REF!+#REF!+#REF!</f>
        <v>#REF!</v>
      </c>
      <c r="BS11" s="190" t="e">
        <f>BS12+#REF!+#REF!+#REF!+#REF!</f>
        <v>#REF!</v>
      </c>
      <c r="BT11" s="191" t="e">
        <f>BT12+#REF!+#REF!+#REF!+#REF!</f>
        <v>#REF!</v>
      </c>
      <c r="BU11" s="189" t="e">
        <f>BU12+#REF!+#REF!+#REF!+#REF!</f>
        <v>#REF!</v>
      </c>
      <c r="BV11" s="189" t="e">
        <f>BV12+#REF!+#REF!+#REF!+#REF!</f>
        <v>#REF!</v>
      </c>
      <c r="BW11" s="189" t="e">
        <f>BW12+#REF!+#REF!+#REF!+#REF!</f>
        <v>#REF!</v>
      </c>
      <c r="BX11" s="189" t="e">
        <f>BX12+#REF!+#REF!+#REF!+#REF!</f>
        <v>#REF!</v>
      </c>
      <c r="BY11" s="189" t="e">
        <f>BY12+#REF!+#REF!+#REF!+#REF!</f>
        <v>#REF!</v>
      </c>
      <c r="BZ11" s="189" t="e">
        <f>BZ12+#REF!+#REF!+#REF!+#REF!</f>
        <v>#REF!</v>
      </c>
      <c r="CA11" s="185" t="e">
        <f>CA12+#REF!+#REF!+#REF!+#REF!</f>
        <v>#REF!</v>
      </c>
      <c r="CB11" s="185" t="e">
        <f>CB12+#REF!+#REF!+#REF!+#REF!</f>
        <v>#REF!</v>
      </c>
      <c r="CC11" s="185" t="e">
        <f>CC12+#REF!+#REF!+#REF!+#REF!</f>
        <v>#REF!</v>
      </c>
      <c r="CD11" s="192" t="e">
        <f>CD12+#REF!+#REF!+#REF!+#REF!</f>
        <v>#REF!</v>
      </c>
      <c r="CE11" s="189" t="e">
        <f>CE12+#REF!+#REF!+#REF!+#REF!</f>
        <v>#REF!</v>
      </c>
      <c r="CF11" s="189" t="e">
        <f>CF12+#REF!+#REF!+#REF!+#REF!</f>
        <v>#REF!</v>
      </c>
      <c r="CG11" s="189" t="e">
        <f>CG12+#REF!+#REF!+#REF!+#REF!</f>
        <v>#REF!</v>
      </c>
      <c r="CH11" s="189" t="e">
        <f>CH12+#REF!+#REF!+#REF!+#REF!</f>
        <v>#REF!</v>
      </c>
      <c r="CI11" s="190" t="e">
        <f>CI12+#REF!+#REF!+#REF!+#REF!</f>
        <v>#REF!</v>
      </c>
      <c r="CJ11" s="189" t="e">
        <f>CJ12+#REF!+#REF!+#REF!+#REF!</f>
        <v>#REF!</v>
      </c>
      <c r="CK11" s="193" t="e">
        <f>CK12+#REF!+#REF!+#REF!+#REF!</f>
        <v>#REF!</v>
      </c>
      <c r="CL11" s="194"/>
      <c r="CM11" s="195"/>
      <c r="CN11" s="196"/>
      <c r="CO11" s="196"/>
      <c r="CP11" s="197"/>
      <c r="CQ11" s="196"/>
      <c r="CR11" s="196"/>
      <c r="CS11" s="198"/>
      <c r="CT11" s="196"/>
      <c r="CU11" s="196"/>
      <c r="CV11" s="199"/>
      <c r="CW11" s="196"/>
      <c r="CX11" s="196"/>
      <c r="CY11" s="196"/>
      <c r="CZ11" s="196"/>
      <c r="DA11" s="196"/>
      <c r="DB11" s="196"/>
      <c r="DC11" s="196"/>
    </row>
    <row r="12" s="2" customFormat="1" ht="30" hidden="1" customHeight="1" spans="1:107">
      <c r="A12" s="175"/>
      <c r="B12" s="176"/>
      <c r="C12" s="176"/>
      <c r="D12" s="176"/>
      <c r="E12" s="176"/>
      <c r="F12" s="176"/>
      <c r="G12" s="176"/>
      <c r="H12" s="176"/>
      <c r="I12" s="177" t="s">
        <v>353</v>
      </c>
      <c r="J12" s="175" t="s">
        <v>354</v>
      </c>
      <c r="K12" s="200"/>
      <c r="L12" s="175"/>
      <c r="M12" s="175"/>
      <c r="N12" s="178"/>
      <c r="O12" s="178"/>
      <c r="P12" s="201">
        <f t="shared" ref="P12:AA12" si="0">SUM(P13:P13)</f>
        <v>49</v>
      </c>
      <c r="Q12" s="180">
        <f t="shared" si="0"/>
        <v>63</v>
      </c>
      <c r="R12" s="180">
        <f t="shared" si="0"/>
        <v>60</v>
      </c>
      <c r="S12" s="202">
        <f t="shared" si="0"/>
        <v>0</v>
      </c>
      <c r="T12" s="202">
        <f t="shared" si="0"/>
        <v>3</v>
      </c>
      <c r="U12" s="180">
        <f t="shared" si="0"/>
        <v>59</v>
      </c>
      <c r="V12" s="180">
        <f t="shared" si="0"/>
        <v>9</v>
      </c>
      <c r="W12" s="202">
        <f t="shared" si="0"/>
        <v>0</v>
      </c>
      <c r="X12" s="180">
        <f t="shared" si="0"/>
        <v>9</v>
      </c>
      <c r="Y12" s="202">
        <f t="shared" si="0"/>
        <v>0</v>
      </c>
      <c r="Z12" s="202">
        <f t="shared" si="0"/>
        <v>1</v>
      </c>
      <c r="AA12" s="203">
        <f t="shared" si="0"/>
        <v>4</v>
      </c>
      <c r="AB12" s="204"/>
      <c r="AC12" s="205"/>
      <c r="AD12" s="205"/>
      <c r="AE12" s="205"/>
      <c r="AF12" s="205"/>
      <c r="AG12" s="206"/>
      <c r="AH12" s="207"/>
      <c r="AI12" s="208">
        <f t="shared" ref="AI12:BN12" si="1">SUM(AI13:AI13)</f>
        <v>1299.6899102</v>
      </c>
      <c r="AJ12" s="209">
        <f t="shared" si="1"/>
        <v>1255.5201842</v>
      </c>
      <c r="AK12" s="210">
        <f t="shared" si="1"/>
        <v>1107.5781842</v>
      </c>
      <c r="AL12" s="208">
        <f t="shared" si="1"/>
        <v>854.011109</v>
      </c>
      <c r="AM12" s="211">
        <f t="shared" si="1"/>
        <v>165.2196</v>
      </c>
      <c r="AN12" s="211">
        <f t="shared" si="1"/>
        <v>385.278312</v>
      </c>
      <c r="AO12" s="211">
        <f t="shared" si="1"/>
        <v>0.792</v>
      </c>
      <c r="AP12" s="211">
        <f t="shared" si="1"/>
        <v>13.8343</v>
      </c>
      <c r="AQ12" s="211">
        <f t="shared" si="1"/>
        <v>0.282</v>
      </c>
      <c r="AR12" s="211">
        <f t="shared" si="1"/>
        <v>84.814346</v>
      </c>
      <c r="AS12" s="211">
        <f t="shared" si="1"/>
        <v>0</v>
      </c>
      <c r="AT12" s="211">
        <f t="shared" si="1"/>
        <v>0</v>
      </c>
      <c r="AU12" s="211">
        <f t="shared" si="1"/>
        <v>0</v>
      </c>
      <c r="AV12" s="211">
        <f t="shared" si="1"/>
        <v>0</v>
      </c>
      <c r="AW12" s="212">
        <f t="shared" si="1"/>
        <v>99.81031</v>
      </c>
      <c r="AX12" s="211">
        <f t="shared" si="1"/>
        <v>24.132</v>
      </c>
      <c r="AY12" s="213">
        <f t="shared" si="1"/>
        <v>79.848241</v>
      </c>
      <c r="AZ12" s="212">
        <f t="shared" si="1"/>
        <v>226.10107</v>
      </c>
      <c r="BA12" s="212">
        <f t="shared" si="1"/>
        <v>113.024843</v>
      </c>
      <c r="BB12" s="211">
        <f t="shared" si="1"/>
        <v>45.209936</v>
      </c>
      <c r="BC12" s="214">
        <f t="shared" si="1"/>
        <v>30.579025</v>
      </c>
      <c r="BD12" s="215">
        <f t="shared" si="1"/>
        <v>31.081846</v>
      </c>
      <c r="BE12" s="212">
        <f t="shared" si="1"/>
        <v>1.689288</v>
      </c>
      <c r="BF12" s="212">
        <f t="shared" si="1"/>
        <v>4.516132</v>
      </c>
      <c r="BG12" s="212">
        <f t="shared" si="1"/>
        <v>0</v>
      </c>
      <c r="BH12" s="211">
        <f t="shared" si="1"/>
        <v>27.4660052</v>
      </c>
      <c r="BI12" s="213">
        <f t="shared" si="1"/>
        <v>14.1492</v>
      </c>
      <c r="BJ12" s="212">
        <f t="shared" si="1"/>
        <v>0.8006</v>
      </c>
      <c r="BK12" s="212">
        <f t="shared" si="1"/>
        <v>3</v>
      </c>
      <c r="BL12" s="212">
        <f t="shared" si="1"/>
        <v>2.153976</v>
      </c>
      <c r="BM12" s="212">
        <f t="shared" si="1"/>
        <v>2.69247</v>
      </c>
      <c r="BN12" s="212">
        <f t="shared" si="1"/>
        <v>1.62</v>
      </c>
      <c r="BO12" s="212">
        <f t="shared" ref="BO12:CK12" si="2">SUM(BO13:BO13)</f>
        <v>0.822239</v>
      </c>
      <c r="BP12" s="212">
        <f t="shared" si="2"/>
        <v>2.2275202</v>
      </c>
      <c r="BQ12" s="211">
        <f t="shared" si="2"/>
        <v>20.25</v>
      </c>
      <c r="BR12" s="211">
        <f t="shared" si="2"/>
        <v>19.125</v>
      </c>
      <c r="BS12" s="212">
        <f t="shared" si="2"/>
        <v>1.125</v>
      </c>
      <c r="BT12" s="216">
        <f t="shared" si="2"/>
        <v>0</v>
      </c>
      <c r="BU12" s="211">
        <f t="shared" si="2"/>
        <v>44.169726</v>
      </c>
      <c r="BV12" s="211">
        <f t="shared" si="2"/>
        <v>0</v>
      </c>
      <c r="BW12" s="211">
        <f t="shared" si="2"/>
        <v>0</v>
      </c>
      <c r="BX12" s="211">
        <f t="shared" si="2"/>
        <v>7.2</v>
      </c>
      <c r="BY12" s="211">
        <f t="shared" si="2"/>
        <v>16.707534</v>
      </c>
      <c r="BZ12" s="211">
        <f t="shared" si="2"/>
        <v>9</v>
      </c>
      <c r="CA12" s="211">
        <f t="shared" si="2"/>
        <v>5.631096</v>
      </c>
      <c r="CB12" s="211">
        <f t="shared" si="2"/>
        <v>5.631096</v>
      </c>
      <c r="CC12" s="211">
        <f t="shared" si="2"/>
        <v>0</v>
      </c>
      <c r="CD12" s="213">
        <f t="shared" si="2"/>
        <v>127.692</v>
      </c>
      <c r="CE12" s="211">
        <f t="shared" si="2"/>
        <v>1.8</v>
      </c>
      <c r="CF12" s="211">
        <f t="shared" si="2"/>
        <v>1.53</v>
      </c>
      <c r="CG12" s="211">
        <f t="shared" si="2"/>
        <v>0.27</v>
      </c>
      <c r="CH12" s="211">
        <f t="shared" si="2"/>
        <v>81.9</v>
      </c>
      <c r="CI12" s="213">
        <f t="shared" si="2"/>
        <v>34.692</v>
      </c>
      <c r="CJ12" s="217">
        <f t="shared" si="2"/>
        <v>3</v>
      </c>
      <c r="CK12" s="218">
        <f t="shared" si="2"/>
        <v>6.3</v>
      </c>
      <c r="CL12" s="219"/>
      <c r="CM12" s="217"/>
      <c r="CN12" s="199"/>
      <c r="CO12" s="196"/>
      <c r="CP12" s="197"/>
      <c r="CQ12" s="196"/>
      <c r="CR12" s="199"/>
      <c r="CS12" s="220"/>
      <c r="CT12" s="196"/>
      <c r="CU12" s="196"/>
      <c r="CV12" s="199"/>
      <c r="CW12" s="196"/>
      <c r="CX12" s="196"/>
      <c r="CY12" s="196"/>
      <c r="CZ12" s="196"/>
      <c r="DA12" s="196"/>
      <c r="DB12" s="196"/>
      <c r="DC12" s="196"/>
    </row>
    <row r="13" s="3" customFormat="1" ht="24.95" customHeight="1" spans="1:107">
      <c r="A13" s="221"/>
      <c r="B13" s="222"/>
      <c r="C13" s="223" t="s">
        <v>355</v>
      </c>
      <c r="D13" s="224"/>
      <c r="E13" s="224"/>
      <c r="F13" s="224" t="s">
        <v>356</v>
      </c>
      <c r="G13" s="224"/>
      <c r="H13" s="225" t="s">
        <v>357</v>
      </c>
      <c r="I13" s="226">
        <v>147001</v>
      </c>
      <c r="J13" s="222" t="s">
        <v>358</v>
      </c>
      <c r="K13" s="227" t="s">
        <v>359</v>
      </c>
      <c r="L13" s="227" t="s">
        <v>360</v>
      </c>
      <c r="M13" s="228" t="s">
        <v>361</v>
      </c>
      <c r="N13" s="228" t="s">
        <v>362</v>
      </c>
      <c r="O13" s="229" t="s">
        <v>363</v>
      </c>
      <c r="P13" s="230">
        <v>49</v>
      </c>
      <c r="Q13" s="231">
        <f t="shared" ref="Q13" si="3">SUM(R13:T13)</f>
        <v>63</v>
      </c>
      <c r="R13" s="232">
        <f>49-3+14</f>
        <v>60</v>
      </c>
      <c r="S13" s="232"/>
      <c r="T13" s="233">
        <v>3</v>
      </c>
      <c r="U13" s="234">
        <v>59</v>
      </c>
      <c r="V13" s="235">
        <f t="shared" ref="V13" si="4">SUM(W13:Y13)</f>
        <v>9</v>
      </c>
      <c r="W13" s="234">
        <v>0</v>
      </c>
      <c r="X13" s="234">
        <v>9</v>
      </c>
      <c r="Y13" s="234">
        <v>0</v>
      </c>
      <c r="Z13" s="236">
        <v>1</v>
      </c>
      <c r="AA13" s="237">
        <v>4</v>
      </c>
      <c r="AB13" s="238"/>
      <c r="AC13" s="239"/>
      <c r="AD13" s="239"/>
      <c r="AE13" s="239"/>
      <c r="AF13" s="239"/>
      <c r="AG13" s="240">
        <v>1.3</v>
      </c>
      <c r="AH13" s="241"/>
      <c r="AI13" s="242">
        <f t="shared" ref="AI13" si="5">+AJ13+BU13</f>
        <v>1299.6899102</v>
      </c>
      <c r="AJ13" s="243">
        <f t="shared" ref="AJ13" si="6">+AK13+BQ13+CD13</f>
        <v>1255.5201842</v>
      </c>
      <c r="AK13" s="244">
        <f t="shared" ref="AK13" si="7">AL13+AZ13+BH13</f>
        <v>1107.5781842</v>
      </c>
      <c r="AL13" s="245">
        <f t="shared" ref="AL13" si="8">SUM(AM13:AY13)</f>
        <v>854.011109</v>
      </c>
      <c r="AM13" s="246">
        <v>165.2196</v>
      </c>
      <c r="AN13" s="246">
        <v>385.278312</v>
      </c>
      <c r="AO13" s="246">
        <v>0.792</v>
      </c>
      <c r="AP13" s="246">
        <v>13.8343</v>
      </c>
      <c r="AQ13" s="246">
        <v>0.282</v>
      </c>
      <c r="AR13" s="247">
        <v>84.814346</v>
      </c>
      <c r="AS13" s="246"/>
      <c r="AT13" s="246"/>
      <c r="AU13" s="246"/>
      <c r="AV13" s="246"/>
      <c r="AW13" s="248">
        <v>99.81031</v>
      </c>
      <c r="AX13" s="246">
        <v>24.132</v>
      </c>
      <c r="AY13" s="249">
        <v>79.848241</v>
      </c>
      <c r="AZ13" s="250">
        <f t="shared" ref="AZ13" si="9">SUM(BA13:BG13)</f>
        <v>226.10107</v>
      </c>
      <c r="BA13" s="246">
        <v>113.024843</v>
      </c>
      <c r="BB13" s="246">
        <v>45.209936</v>
      </c>
      <c r="BC13" s="246">
        <v>30.579025</v>
      </c>
      <c r="BD13" s="246">
        <v>31.081846</v>
      </c>
      <c r="BE13" s="246">
        <v>1.689288</v>
      </c>
      <c r="BF13" s="246">
        <v>4.516132</v>
      </c>
      <c r="BG13" s="248"/>
      <c r="BH13" s="251">
        <f t="shared" ref="BH13" si="10">SUM(BI13:BP13)</f>
        <v>27.4660052</v>
      </c>
      <c r="BI13" s="249">
        <v>14.1492</v>
      </c>
      <c r="BJ13" s="248">
        <v>0.8006</v>
      </c>
      <c r="BK13" s="248">
        <v>3</v>
      </c>
      <c r="BL13" s="248">
        <v>2.153976</v>
      </c>
      <c r="BM13" s="248">
        <v>2.69247</v>
      </c>
      <c r="BN13" s="248">
        <v>1.62</v>
      </c>
      <c r="BO13" s="248">
        <v>0.822239</v>
      </c>
      <c r="BP13" s="248">
        <v>2.2275202</v>
      </c>
      <c r="BQ13" s="252">
        <f t="shared" ref="BQ13" si="11">SUM(BR13:BT13)</f>
        <v>20.25</v>
      </c>
      <c r="BR13" s="246">
        <v>19.125</v>
      </c>
      <c r="BS13" s="246">
        <v>1.125</v>
      </c>
      <c r="BT13" s="253"/>
      <c r="BU13" s="211">
        <f t="shared" ref="BU13" si="12">SUM(BV13:CC13)</f>
        <v>44.169726</v>
      </c>
      <c r="BV13" s="254">
        <v>0</v>
      </c>
      <c r="BW13" s="254">
        <v>0</v>
      </c>
      <c r="BX13" s="254">
        <v>7.2</v>
      </c>
      <c r="BY13" s="254">
        <v>16.707534</v>
      </c>
      <c r="BZ13" s="255">
        <v>9</v>
      </c>
      <c r="CA13" s="256">
        <v>5.631096</v>
      </c>
      <c r="CB13" s="256">
        <v>5.631096</v>
      </c>
      <c r="CC13" s="256"/>
      <c r="CD13" s="257">
        <f t="shared" ref="CD13" si="13">+CE13+CH13+CI13+CJ13+CK13</f>
        <v>127.692</v>
      </c>
      <c r="CE13" s="258">
        <f t="shared" ref="CE13" si="14">+CF13+CG13</f>
        <v>1.8</v>
      </c>
      <c r="CF13" s="254">
        <v>1.53</v>
      </c>
      <c r="CG13" s="254">
        <v>0.27</v>
      </c>
      <c r="CH13" s="259">
        <f>+Q13*AG13</f>
        <v>81.9</v>
      </c>
      <c r="CI13" s="254">
        <v>34.692</v>
      </c>
      <c r="CJ13" s="254">
        <v>3</v>
      </c>
      <c r="CK13" s="260">
        <f>Q13*0.1</f>
        <v>6.3</v>
      </c>
      <c r="CL13" s="261">
        <v>100</v>
      </c>
      <c r="CM13" s="262">
        <v>100</v>
      </c>
      <c r="CN13" s="263"/>
      <c r="CO13" s="263"/>
      <c r="CP13" s="197"/>
      <c r="CQ13" s="263"/>
      <c r="CR13" s="199"/>
      <c r="CS13" s="220"/>
      <c r="CT13" s="263"/>
      <c r="CU13" s="263"/>
      <c r="CV13" s="263"/>
      <c r="CW13" s="263"/>
      <c r="CX13" s="263"/>
      <c r="CY13" s="263"/>
      <c r="CZ13" s="263"/>
      <c r="DA13" s="263"/>
      <c r="DB13" s="263"/>
      <c r="DC13" s="263"/>
    </row>
    <row r="22" spans="35:35">
      <c r="AI22" s="20"/>
    </row>
  </sheetData>
  <autoFilter xmlns:etc="http://www.wps.cn/officeDocument/2017/etCustomData" ref="A10:DD13" etc:filterBottomFollowUsedRange="0">
    <extLst/>
  </autoFilter>
  <mergeCells count="56">
    <mergeCell ref="A4:E4"/>
    <mergeCell ref="I4:CM4"/>
    <mergeCell ref="A5:E5"/>
    <mergeCell ref="V5:Z5"/>
    <mergeCell ref="AB6:AH6"/>
    <mergeCell ref="AI6:CM6"/>
    <mergeCell ref="AK7:BT7"/>
    <mergeCell ref="CD7:CK7"/>
    <mergeCell ref="AK8:BP8"/>
    <mergeCell ref="BQ8:BT8"/>
    <mergeCell ref="AL9:AY9"/>
    <mergeCell ref="AZ9:BG9"/>
    <mergeCell ref="BH9:BP9"/>
    <mergeCell ref="BR9:BT9"/>
    <mergeCell ref="A6:A10"/>
    <mergeCell ref="B6:B10"/>
    <mergeCell ref="C6:C10"/>
    <mergeCell ref="D6:D10"/>
    <mergeCell ref="E6:E10"/>
    <mergeCell ref="F6:F10"/>
    <mergeCell ref="G6:G10"/>
    <mergeCell ref="H6:H10"/>
    <mergeCell ref="I6:I10"/>
    <mergeCell ref="J6:J10"/>
    <mergeCell ref="O6:O10"/>
    <mergeCell ref="P6:P9"/>
    <mergeCell ref="Q6:Q10"/>
    <mergeCell ref="U6:U10"/>
    <mergeCell ref="AB7:AB10"/>
    <mergeCell ref="AC7:AC10"/>
    <mergeCell ref="AD7:AD10"/>
    <mergeCell ref="AE7:AE10"/>
    <mergeCell ref="AF7:AF10"/>
    <mergeCell ref="AG7:AG10"/>
    <mergeCell ref="AH7:AH10"/>
    <mergeCell ref="AI7:AI10"/>
    <mergeCell ref="AJ7:AJ10"/>
    <mergeCell ref="AK9:AK10"/>
    <mergeCell ref="BQ9:BQ10"/>
    <mergeCell ref="CD8:CD10"/>
    <mergeCell ref="CH8:CH10"/>
    <mergeCell ref="CI8:CI10"/>
    <mergeCell ref="CJ8:CJ10"/>
    <mergeCell ref="CK8:CK10"/>
    <mergeCell ref="CL7:CL10"/>
    <mergeCell ref="CM7:CM10"/>
    <mergeCell ref="CX6:DC7"/>
    <mergeCell ref="BU7:CC9"/>
    <mergeCell ref="CX8:CZ9"/>
    <mergeCell ref="DA8:DC9"/>
    <mergeCell ref="CE8:CG9"/>
    <mergeCell ref="K6:L9"/>
    <mergeCell ref="M6:N9"/>
    <mergeCell ref="V6:Y9"/>
    <mergeCell ref="Z6:AA9"/>
    <mergeCell ref="R6:T9"/>
  </mergeCells>
  <printOptions horizontalCentered="1"/>
  <pageMargins left="0.156944444444444" right="0.196527777777778" top="0.590277777777778" bottom="0.590277777777778" header="0.511805555555556" footer="0.314583333333333"/>
  <pageSetup paperSize="8" scale="34" fitToWidth="2" fitToHeight="20" orientation="landscape"/>
  <headerFooter alignWithMargins="0"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职业技能竞赛获奖（名次）选手激励预算表</vt:lpstr>
      <vt:lpstr>六公数据</vt:lpstr>
      <vt:lpstr>2019年预算参考</vt:lpstr>
      <vt:lpstr>经常性经费预测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Nic</cp:lastModifiedBy>
  <dcterms:created xsi:type="dcterms:W3CDTF">2006-09-16T16:00:00Z</dcterms:created>
  <cp:lastPrinted>2022-07-06T23:44:00Z</cp:lastPrinted>
  <dcterms:modified xsi:type="dcterms:W3CDTF">2026-05-27T03:42:19Z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4781D169BC3947689CE2C1B13E9EE8E5_13</vt:lpwstr>
  </property>
  <property fmtid="{D5CDD505-2E9C-101B-9397-08002B2CF9AE}" pid="4" name="CalculationRule">
    <vt:i4>0</vt:i4>
  </property>
</Properties>
</file>